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униципал. программа\Декабрь 2024 (Бюджет 2025)\"/>
    </mc:Choice>
  </mc:AlternateContent>
  <bookViews>
    <workbookView xWindow="-120" yWindow="-120" windowWidth="29040" windowHeight="15840"/>
  </bookViews>
  <sheets>
    <sheet name="2024-2028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62" i="1" l="1"/>
  <c r="Y62" i="1"/>
  <c r="X62" i="1"/>
  <c r="V62" i="1"/>
  <c r="U62" i="1"/>
  <c r="Z37" i="1"/>
  <c r="Y37" i="1"/>
  <c r="V37" i="1"/>
  <c r="X37" i="1"/>
  <c r="U37" i="1"/>
  <c r="AB61" i="1" l="1"/>
  <c r="AB59" i="1"/>
  <c r="AB98" i="1"/>
  <c r="AB100" i="1"/>
  <c r="Z159" i="1" l="1"/>
  <c r="Y159" i="1"/>
  <c r="X159" i="1"/>
  <c r="V159" i="1"/>
  <c r="AB78" i="1" l="1"/>
  <c r="AB75" i="1" l="1"/>
  <c r="AB169" i="1" l="1"/>
  <c r="AB168" i="1"/>
  <c r="V101" i="1" l="1"/>
  <c r="Z119" i="1" l="1"/>
  <c r="Y119" i="1"/>
  <c r="X119" i="1"/>
  <c r="V119" i="1"/>
  <c r="AB136" i="1"/>
  <c r="AB153" i="1" l="1"/>
  <c r="AB151" i="1" s="1"/>
  <c r="Z151" i="1"/>
  <c r="Y151" i="1"/>
  <c r="X151" i="1"/>
  <c r="V151" i="1"/>
  <c r="U151" i="1"/>
  <c r="AB88" i="1" l="1"/>
  <c r="AB62" i="1" l="1"/>
  <c r="AB95" i="1"/>
  <c r="AB92" i="1" l="1"/>
  <c r="Z24" i="1" l="1"/>
  <c r="Y24" i="1"/>
  <c r="X24" i="1"/>
  <c r="V24" i="1"/>
  <c r="U24" i="1"/>
  <c r="U101" i="1"/>
  <c r="U22" i="1" s="1"/>
  <c r="AB107" i="1"/>
  <c r="V22" i="1" l="1"/>
  <c r="U159" i="1"/>
  <c r="U157" i="1" s="1"/>
  <c r="AB82" i="1" l="1"/>
  <c r="AB81" i="1"/>
  <c r="AB79" i="1"/>
  <c r="Z143" i="1"/>
  <c r="Z20" i="1" s="1"/>
  <c r="Y143" i="1"/>
  <c r="Y20" i="1" s="1"/>
  <c r="X143" i="1"/>
  <c r="X20" i="1" s="1"/>
  <c r="V143" i="1"/>
  <c r="V35" i="1" s="1"/>
  <c r="U143" i="1"/>
  <c r="AB146" i="1"/>
  <c r="AB143" i="1" s="1"/>
  <c r="AB116" i="1"/>
  <c r="AB52" i="1"/>
  <c r="V20" i="1" l="1"/>
  <c r="AB24" i="1"/>
  <c r="AB165" i="1" l="1"/>
  <c r="AB162" i="1"/>
  <c r="V157" i="1"/>
  <c r="V26" i="1" s="1"/>
  <c r="V18" i="1" s="1"/>
  <c r="U119" i="1"/>
  <c r="U20" i="1" s="1"/>
  <c r="X113" i="1"/>
  <c r="Z110" i="1"/>
  <c r="AB104" i="1"/>
  <c r="AB85" i="1"/>
  <c r="AB70" i="1"/>
  <c r="AB65" i="1"/>
  <c r="AB55" i="1"/>
  <c r="AB50" i="1"/>
  <c r="AB49" i="1"/>
  <c r="AB47" i="1"/>
  <c r="AB44" i="1"/>
  <c r="AB41" i="1"/>
  <c r="AB40" i="1"/>
  <c r="AB39" i="1"/>
  <c r="U26" i="1"/>
  <c r="AB110" i="1" l="1"/>
  <c r="Y113" i="1"/>
  <c r="X101" i="1"/>
  <c r="X35" i="1" s="1"/>
  <c r="AB119" i="1"/>
  <c r="AB20" i="1"/>
  <c r="U35" i="1"/>
  <c r="X157" i="1"/>
  <c r="X26" i="1" s="1"/>
  <c r="AB37" i="1"/>
  <c r="X22" i="1" l="1"/>
  <c r="X18" i="1" s="1"/>
  <c r="Z113" i="1"/>
  <c r="Y101" i="1"/>
  <c r="Y35" i="1" s="1"/>
  <c r="U18" i="1"/>
  <c r="Y157" i="1"/>
  <c r="Y26" i="1" s="1"/>
  <c r="AB159" i="1"/>
  <c r="AB157" i="1" s="1"/>
  <c r="Z157" i="1"/>
  <c r="Z26" i="1" s="1"/>
  <c r="Y22" i="1" l="1"/>
  <c r="Y18" i="1" s="1"/>
  <c r="AB113" i="1"/>
  <c r="Z101" i="1"/>
  <c r="Z35" i="1" s="1"/>
  <c r="AB26" i="1"/>
  <c r="Z22" i="1" l="1"/>
  <c r="AB35" i="1"/>
  <c r="AB101" i="1"/>
  <c r="Z18" i="1" l="1"/>
  <c r="AB18" i="1" s="1"/>
  <c r="AB22" i="1"/>
</calcChain>
</file>

<file path=xl/sharedStrings.xml><?xml version="1.0" encoding="utf-8"?>
<sst xmlns="http://schemas.openxmlformats.org/spreadsheetml/2006/main" count="255" uniqueCount="148">
  <si>
    <t xml:space="preserve">Характеристика   муниципальной   программы  </t>
  </si>
  <si>
    <t>«Развитие отрасли "Культура"  Конаковского муниципального округа  Тверской области" на 2024-2028 годы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</si>
  <si>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</si>
  <si>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</si>
  <si>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обозначение и сокращения:</t>
  </si>
  <si>
    <t>1.Программа-муниципальная программа</t>
  </si>
  <si>
    <t>1.Подпрограмма-подпрограмма муниципальной программы</t>
  </si>
  <si>
    <t>Коды бюджетной классификации</t>
  </si>
  <si>
    <t>Цели программы, подпрограммы, задачи подпрограммы, мероприятия подпрограммы, административные мероприятия и их показатели</t>
  </si>
  <si>
    <t>Единица измерения</t>
  </si>
  <si>
    <t>Годы реализации муниципальной программы</t>
  </si>
  <si>
    <t>Целевое (суммарное) значение показателя</t>
  </si>
  <si>
    <t>код исполнителя программы</t>
  </si>
  <si>
    <t>раздел</t>
  </si>
  <si>
    <t>подраздел</t>
  </si>
  <si>
    <t>классификация целевой статьи расхода бюджета</t>
  </si>
  <si>
    <t>2024 год</t>
  </si>
  <si>
    <t>2025 год</t>
  </si>
  <si>
    <t>2026 год</t>
  </si>
  <si>
    <t>2027 год</t>
  </si>
  <si>
    <t>2028 год</t>
  </si>
  <si>
    <t>значение</t>
  </si>
  <si>
    <t>год достижения</t>
  </si>
  <si>
    <r>
      <t xml:space="preserve">                                                                 </t>
    </r>
    <r>
      <rPr>
        <u/>
        <sz val="12"/>
        <color theme="1"/>
        <rFont val="Arial"/>
        <family val="2"/>
        <charset val="204"/>
      </rPr>
      <t xml:space="preserve"> Программа, всего</t>
    </r>
    <r>
      <rPr>
        <sz val="12"/>
        <color theme="1"/>
        <rFont val="Arial"/>
        <family val="2"/>
        <charset val="204"/>
      </rPr>
      <t xml:space="preserve">                                                                                                                        в том числе:</t>
    </r>
  </si>
  <si>
    <t>тыс. руб.</t>
  </si>
  <si>
    <t>Цель "Повышение качества и разнообразия услуг, предоставляемых в сфере культуры и дополнительного образования, предоставление возможностей для самореализации граждан и развития талантов"</t>
  </si>
  <si>
    <t>Показатель 1 "Число посещений культурно-массовых мероприятий в год"</t>
  </si>
  <si>
    <t>тыс. единиц</t>
  </si>
  <si>
    <t xml:space="preserve">Показатель 2 "Количество муниципальных услуг и работ в сфере культуры Конаковского муниципального округа, предоставляемых муниципальными учреждениями культуры и дополнительного образования </t>
  </si>
  <si>
    <t>единиц</t>
  </si>
  <si>
    <t>Показатель 3 "Уровень фактической обеспеченности учреждениями культуры от нормативной потребности:</t>
  </si>
  <si>
    <t>клубами</t>
  </si>
  <si>
    <t>%</t>
  </si>
  <si>
    <t>библиотеками</t>
  </si>
  <si>
    <t>парками культуры и отдыха"</t>
  </si>
  <si>
    <r>
      <rPr>
        <b/>
        <sz val="14"/>
        <color theme="1"/>
        <rFont val="Arial"/>
        <family val="2"/>
        <charset val="204"/>
      </rPr>
      <t>Подпрограмма 1</t>
    </r>
    <r>
      <rPr>
        <sz val="12"/>
        <color theme="1"/>
        <rFont val="Arial"/>
        <family val="2"/>
        <charset val="204"/>
      </rPr>
      <t xml:space="preserve"> "Сохранение и развитие культурного потенциала  Конаковского муниципального округа"</t>
    </r>
  </si>
  <si>
    <t>Задача 1 "Сохранение и развитие библиотечного дела"</t>
  </si>
  <si>
    <t>Показатель 1 "Количество документов, выданных из библиотечных фондов (книговыдача), в год"</t>
  </si>
  <si>
    <t>Показатель 2 "Объем хранимых архивных документов"</t>
  </si>
  <si>
    <t>Мероприятие 1.001 "Библиотечное обслуживание муниципальными бюджетными учреждениями культуры"</t>
  </si>
  <si>
    <t>Показатель 1 "Количество посещений библиотек пользователями в год, включая число обращений удаленных пользователей"</t>
  </si>
  <si>
    <t>Мероприятие 1.002 "Библиотечное обслуживание муниципальными казенными  учреждениями культуры"</t>
  </si>
  <si>
    <t>L</t>
  </si>
  <si>
    <t>Показатель 1 "Количество экземпляров новых поступлений в библиотечные фонды муниципальных библиотек"</t>
  </si>
  <si>
    <t>Мероприятие 1.004 "Проведение ремонтных работ и противопожарных мероприятий в библиотеке"</t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</si>
  <si>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"Количество заявок от библиотеки на проведение ремонтных работ и противопожарных мероприятий"</t>
    </r>
  </si>
  <si>
    <t>S</t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</si>
  <si>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"Получение субсидии на повышение заработной платы работникам библиотек  Конаковского муниципального округа"</t>
    </r>
  </si>
  <si>
    <t>да -1 нет-0</t>
  </si>
  <si>
    <t>человек</t>
  </si>
  <si>
    <t>Показатель 2 "Уровень средней заработной платы работников списочного состава муниципальных учреждений культуры"</t>
  </si>
  <si>
    <t>рублей</t>
  </si>
  <si>
    <t>Показатель 1 "Количество культурно-массовых мероприятий, проводимых муниципальными учреждениями культуры, в год"</t>
  </si>
  <si>
    <t>Мероприятие 2.001 "Культурно-досуговое обслуживание муниципальными  бюджетными учреждениями культуры"</t>
  </si>
  <si>
    <t>Показатель 1 "Число лиц, занимающихся в клубных формированиях муниципальных учреждений культуры"</t>
  </si>
  <si>
    <t>Показатель 2 "Количество посетителей культурно-массовых мероприятий, проводимых подведомственными учреждениями культуры, в год"</t>
  </si>
  <si>
    <t>Показатель 3 "Количество клубных формирований"</t>
  </si>
  <si>
    <t>Мероприятие 2.002 "Культурно-досуговое обслуживание муниципальными казенными учреждениями культуры"</t>
  </si>
  <si>
    <t>Мероприятие 2.003 "Проведение ремонтных работ и противопожарных мероприятий в учреждениях культуры "</t>
  </si>
  <si>
    <t>Показатель 1 "Количество проведенных концертных программ в год"</t>
  </si>
  <si>
    <r>
      <rPr>
        <sz val="12"/>
        <rFont val="Arial"/>
        <family val="2"/>
        <charset val="204"/>
      </rPr>
      <t>Показатель 2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"Количество  учреждений культуры, подавших заявки на материально-техническое оснащение культурно-досугового учреждения"</t>
    </r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</si>
  <si>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"Получение субсидии на повышение заработной платы работникам культурно-досуговых учреждений Конаковского муниципального округа" "</t>
    </r>
  </si>
  <si>
    <t>Показатель 1 "Среднесписочная численность работников муниципальных учреждений культуры"</t>
  </si>
  <si>
    <t>Задача 3 "Развитие дополнительного образования и подготовка кадров в сфере культуры"</t>
  </si>
  <si>
    <r>
      <t>Показатель 1</t>
    </r>
    <r>
      <rPr>
        <sz val="12"/>
        <rFont val="Arial"/>
        <family val="2"/>
        <charset val="204"/>
      </rPr>
      <t xml:space="preserve">  "Численность  детей и подростков, занимающихся в системе дополнительного образования"        </t>
    </r>
  </si>
  <si>
    <t>Мероприятие 3.001 "Предоставление дополнительного образования детей в области культуры"</t>
  </si>
  <si>
    <t>Показатель 1 "Среднесписочная численность педагогических работников муниципальных учреждений дополнительного образования в сфере культуры"</t>
  </si>
  <si>
    <t>Показатель  1 "Количество обучающихся по общеразвивающим программам в учреждениях дополнительного образования в области культуры"</t>
  </si>
  <si>
    <t>Показатель 1 "Количество специалистов в сфере дополнительного образования, повысивших свою квалификацию в год"</t>
  </si>
  <si>
    <t>Показатель 1 "Количество муниципальных учреждений культуры и дополнительного образования"</t>
  </si>
  <si>
    <t>Показатель 2 "Доля зданий (помещений), в которых расположены муниципальные учреждения культуры и дополнительного образования, находящихся в аварийном состоянии или требующих капитального ремонта, от общего числа зданий (помещений), в которых расположены муниципальные учреждения культуры и дополнительного образования"</t>
  </si>
  <si>
    <t>Показатель 1 "Количество муниципальных учреждений культуры и дополнительного образования, в которых проведены мероприятия по совершенствованию материально-технической базы"</t>
  </si>
  <si>
    <t>Мероприятие 4.01 "Проведение противопожарных и антитеррористических мероприятий в муниципальных учреждениях культуры и дополнительного образования"</t>
  </si>
  <si>
    <t>Показатель 1 "Количество муниципальных учреждений культуры и дополнительного образования, в которых проведены противопожарные и антитеррористические мероприятия"</t>
  </si>
  <si>
    <t>А</t>
  </si>
  <si>
    <t>Мероприятие 4.02 "Приобретение музыкальных инструментов, оборудования и материалов для детских школ искусств" (в рамках национального проекта "Культура")</t>
  </si>
  <si>
    <t>Показатель 1 "Количество детских школ искусств, в которых приобретены музыкальные инструменты, оборудование и материалы"</t>
  </si>
  <si>
    <t>Мероприятие 4.03 "Проведение ремонтных работ и укрепление материально-технической базы муниципальных библиотек"</t>
  </si>
  <si>
    <t>Показатель 1 "Количество библиотек, в которых проведены ремонтные работы и мероприятия по укреплению материально-технической базы"</t>
  </si>
  <si>
    <t>Мероприятие 4.04 "Адаптация муниципальных учреждений культуры и дополнительного образования и обеспечение доступности услуг в сфере культуры для инвалидов и лиц с ограниченными возможностями"</t>
  </si>
  <si>
    <t>Показатель 1 "Количество муниципальных учреждений культуры и дополнительного образования, в которых проведены адаптационные мероприятия"</t>
  </si>
  <si>
    <t>Мероприятие 4.05 "Передача в муниципальную собственность , проведение ремонтных работ"</t>
  </si>
  <si>
    <t>Показатель 1 "Количество вновь открытых учреждений"</t>
  </si>
  <si>
    <t>Мероприятие 4.06 "Создание филиалов МБУ  в Конаковском муниципальном районе"</t>
  </si>
  <si>
    <t>Показатель 1 "Количество вновь открытых филиалов"</t>
  </si>
  <si>
    <t>Мероприятие  4.001. "Организация и проведение районных  конкурсов,фестивалей,праздников,концертов,творческих встреч,выставок. Участие в региональных и всероссийских мероприятиях и проектах "</t>
  </si>
  <si>
    <t>Показатель 1 "Количество планируемых городских культурно-массовых мероприятий в год"</t>
  </si>
  <si>
    <t>Показатель 2 "Количество памятников монументального искусства, расположенных на территории Конаковского муниципального округа"</t>
  </si>
  <si>
    <t>Административное мероприятие  4.001. "Участие в региональных и всероссийских мероприятиях и проектах "</t>
  </si>
  <si>
    <t>Мероприятие 1.02 "Содержание, обслуживание, проведение ремонтно-реставрационных работ (в т.ч. противоаварийные мероприятия) памятников монументального искусства, расположенных на территории Конаковского муниципального округа"</t>
  </si>
  <si>
    <t>Показатель 1 "Удельный вес населения, участвующего в городских культурно-массовых мероприятиях"</t>
  </si>
  <si>
    <t>Показатель 1 "Уровень удовлетворенности населения Конаковского муниципального округа качеством услуг, предоставляемых муниципальными учреждениями культуры и дополнительного образования"</t>
  </si>
  <si>
    <t>Показатель 1 "Обеспечение бесперебойного  функционирования органов местного самоуправления"</t>
  </si>
  <si>
    <t>да - 1/   нет-0</t>
  </si>
  <si>
    <t>Показатель 1 "Эффективность выполнения возложенных  функций"</t>
  </si>
  <si>
    <t>Показатель 1 "Количество заявок от муниципальных учреждений культуры на проведение независимой оценки качества предоставляемых услуг"</t>
  </si>
  <si>
    <t>Мероприятие 1.001 "Обеспечение деятельности работников прочих структурных подразделений Администрации Конаковского муниципального округа"</t>
  </si>
  <si>
    <t>тыс.руб.</t>
  </si>
  <si>
    <t>Показатель 1 "Количество учреждений культуры для проведения независимой оценки качества предоставляемых услуг"</t>
  </si>
  <si>
    <t>Показатель 1 "Количество учреждений культуры для проведения антитеррористической защищенности в учреждениях дополнительного образования в сфере культуры"</t>
  </si>
  <si>
    <t>Мероприятие 1.003 "Государственная поддержка отрасли культуры (в части мероприятий по модернизации библиотек в части комплектования книжных фондов библиотек муниципальных образований"</t>
  </si>
  <si>
    <t>Показатель 1 "Количество парков культуры"</t>
  </si>
  <si>
    <r>
      <t xml:space="preserve">Задача 1 </t>
    </r>
    <r>
      <rPr>
        <b/>
        <sz val="12"/>
        <color theme="1"/>
        <rFont val="Arial"/>
        <family val="2"/>
        <charset val="204"/>
      </rPr>
      <t>"</t>
    </r>
    <r>
      <rPr>
        <sz val="12"/>
        <color theme="1"/>
        <rFont val="Arial"/>
        <family val="2"/>
        <charset val="204"/>
      </rPr>
      <t>Руководство и управление в сфере установленных функций"</t>
    </r>
  </si>
  <si>
    <t>Задача 4 "Реализация социально-значимых проектов в  сфере культуры"</t>
  </si>
  <si>
    <t>Задача 5 " Развитие парков культуры и отдыха"</t>
  </si>
  <si>
    <t>Мероприятие 1.004 "Повышение заработной платы работникам библиотек  Конаковского муниципального округа"</t>
  </si>
  <si>
    <t>Мероприятие 5.001 "Обеспечение деятельности парков культуры и отдыха"</t>
  </si>
  <si>
    <t>Мероприятие 2.005 "Расходы, связанные со строительством учреждения культурно-досугового типа"</t>
  </si>
  <si>
    <t>Показатель 1 "Количество учреждений для проведения капитальных вложений в объекты государственной (муниципальной) собственности</t>
  </si>
  <si>
    <t>Мероприятие 2.006 "Повышение заработной платы работникам культурно-досуговых учреждений Конаковского муниципального округа"</t>
  </si>
  <si>
    <t>Мероприятие 2.007 "Повышение заработной платы работникам культурно-досуговых  учреждений  за счет средств областного бюджета"</t>
  </si>
  <si>
    <t>Мероприятие 1.005 "Повышение заработной платы работникам муниципальных библиотек  за счет средств областного бюджета"</t>
  </si>
  <si>
    <t>Мероприятие 2.004 "Проведение независимой оценки качества предоставляемых услуг в сфере культуры"</t>
  </si>
  <si>
    <t>Показатель 1 "Среднесписочная численность работников библиотек муниципальных  учреждений культуры "</t>
  </si>
  <si>
    <t>Мероприятие 3.002 "Профессиональная подготовка, переподготовка и повышение квалификации "</t>
  </si>
  <si>
    <t>Мероприятие 3.005 "Обеспечение антитеррористической защищенности в учреждениях дополнительного образования в сфере культуры"</t>
  </si>
  <si>
    <t>Мероприятие 3.004 "Проведение независимой оценки качества предоставляемых услуг в сфере культуры"</t>
  </si>
  <si>
    <t>Мероприятие 3.003 "Проведение ремонтных работ и противопожарных мероприятий в учреждениях дополнительного образования в сфере культуры "</t>
  </si>
  <si>
    <t>Мероприятие 1.002 "Обеспечение деятельности работников органов управления муниципального округа, не являющимися муниципальными служащими"</t>
  </si>
  <si>
    <t>Административное мероприятие 5.001. "Организация культурного досуга горожан в условиях природной среды"</t>
  </si>
  <si>
    <t>Показатель 1 "Удельный вес населения, участвующего в культурном досуге в условиях природной среды"</t>
  </si>
  <si>
    <t>»</t>
  </si>
  <si>
    <r>
      <rPr>
        <b/>
        <sz val="14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 xml:space="preserve">Приложение к Муниципальной программе </t>
    </r>
  </si>
  <si>
    <r>
      <t xml:space="preserve">Администратор муниципальной программы  Управление культуры Администрации </t>
    </r>
    <r>
      <rPr>
        <sz val="16"/>
        <rFont val="Times New Roman"/>
        <family val="1"/>
        <charset val="204"/>
      </rPr>
      <t>Конаковского муниципального округа</t>
    </r>
  </si>
  <si>
    <r>
      <t xml:space="preserve">Исполнители муниципальной программы    </t>
    </r>
    <r>
      <rPr>
        <b/>
        <sz val="14"/>
        <rFont val="Times New Roman"/>
        <family val="1"/>
        <charset val="204"/>
      </rPr>
      <t xml:space="preserve"> Управление культуры Администрации Конаковского муниципального округа</t>
    </r>
  </si>
  <si>
    <r>
      <rPr>
        <b/>
        <sz val="14"/>
        <color theme="1"/>
        <rFont val="Arial"/>
        <family val="2"/>
        <charset val="204"/>
      </rPr>
      <t>Задача 2</t>
    </r>
    <r>
      <rPr>
        <b/>
        <sz val="12"/>
        <color theme="1"/>
        <rFont val="Arial"/>
        <family val="2"/>
        <charset val="204"/>
      </rPr>
      <t xml:space="preserve"> "Культурно-досуговое обслуживание"</t>
    </r>
  </si>
  <si>
    <t>тыс.рублей</t>
  </si>
  <si>
    <t>Показатель 1 "Количество обращений учреждений культуры к депутатам Законодательного Собрания  Тверской области"</t>
  </si>
  <si>
    <t>Мероприятие 2.008 "Расходы на реализацию мероприятий по обращениям поступающим к депутатам Законадательного Собрания Тверской области"</t>
  </si>
  <si>
    <t>Мероприятие 2.009 "Приобретение здания Дома Культуры расположенного по адресу: Тверская область, Конаковский район, с. Селихово, ул. Новая, д. 13"</t>
  </si>
  <si>
    <t>Показатель 1 "Количество объектов учреждений культуры, приобретенных в государственную (муниципальную) собственность"</t>
  </si>
  <si>
    <t>Задача 6 "Содействие развитию проектов поддержки местных инициатив"</t>
  </si>
  <si>
    <t>Мероприятие 6.001 "Прочие расходы в целях реализации программ поддержки местных инициатив в Конаковском муниципальном округе"</t>
  </si>
  <si>
    <t>Административное мероприятие 6.001. "Участие муниципальных учреждений культуры в программах поддержки местных инициатив в Конаковском муниципальном округе"</t>
  </si>
  <si>
    <t>Показатель 1 "Удельный вес населения, участвующего в программах поддержки местных инициатив, направленных на развитие учреждений культуры"</t>
  </si>
  <si>
    <t>Показатель 1 "Количество учреждений культуры, задействованных в программах поддержки местных инициатив"</t>
  </si>
  <si>
    <t>Обеспечивающая подпрограмма 1</t>
  </si>
  <si>
    <t>Показатель 1  "Количество проведенных мероприятий культурно-досуговыми учреждениями"</t>
  </si>
  <si>
    <t>Главный администратор  муниципальной  программы     Управление культуры Администрация Конаковского муниципального округа</t>
  </si>
  <si>
    <t>Показатель 1 "Количество проектов поддержки местных инициатив, направленных на развитие сферы культуры"</t>
  </si>
  <si>
    <t xml:space="preserve">"Приложение 7                                                         </t>
  </si>
  <si>
    <t>да - 1/     нет - 0</t>
  </si>
  <si>
    <t>Мероприятие 1.003 "Расходы, связанные с проведением мероприятий и прочие расходы"</t>
  </si>
  <si>
    <t>Мероприятие 2.010 "Обеспечение антитеррористической защищенности в учреждениях культуры"</t>
  </si>
  <si>
    <t>Показатель 1 "Количество муниципальных учреждений культуры, в которых проведены антитеррористические мероприятия"</t>
  </si>
  <si>
    <t>Мероприятие 1.006 "Проведение ремонтных работ и противопожарных мероприятий в библиотеках"</t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</si>
  <si>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"Количество заявок от библиотек на проведение ремонтных работ и противопожарных мероприятий"</t>
    </r>
  </si>
  <si>
    <t xml:space="preserve">   к Постановлению Администрации 
Конаковского муниципального округа
№___от «___»_____________2025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</si>
</sst>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2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1"/>
    </font>
    <font>
      <sz val="14"/>
      <color indexed="8"/>
      <name val="Times New Roman"/>
      <family val="1"/>
      <charset val="1"/>
    </font>
    <font>
      <sz val="10"/>
      <name val="Times New Roman"/>
      <family val="1"/>
      <charset val="204"/>
    </font>
    <font>
      <b/>
      <sz val="22"/>
      <name val="Times New Roman"/>
      <family val="1"/>
      <charset val="1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444444"/>
      <name val="Arial"/>
      <family val="2"/>
      <charset val="204"/>
    </font>
    <font>
      <i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2" fillId="4" borderId="0" xfId="0" applyFont="1" applyFill="1" applyAlignment="1">
      <alignment horizontal="right" wrapText="1"/>
    </xf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2" fillId="2" borderId="0" xfId="0" applyFont="1" applyFill="1"/>
    <xf numFmtId="0" fontId="2" fillId="0" borderId="0" xfId="0" applyFont="1"/>
    <xf numFmtId="0" fontId="1" fillId="2" borderId="0" xfId="0" applyFont="1" applyFill="1" applyBorder="1"/>
    <xf numFmtId="0" fontId="5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2" fillId="2" borderId="0" xfId="0" applyFont="1" applyFill="1" applyBorder="1"/>
    <xf numFmtId="0" fontId="8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15" fillId="0" borderId="0" xfId="0" applyFont="1" applyAlignment="1">
      <alignment horizontal="left" wrapText="1" indent="9"/>
    </xf>
    <xf numFmtId="0" fontId="16" fillId="0" borderId="0" xfId="0" applyFont="1"/>
    <xf numFmtId="0" fontId="0" fillId="4" borderId="0" xfId="0" applyFill="1"/>
    <xf numFmtId="0" fontId="17" fillId="0" borderId="0" xfId="0" applyFont="1"/>
    <xf numFmtId="0" fontId="18" fillId="0" borderId="0" xfId="0" applyFont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8" fillId="4" borderId="0" xfId="0" applyFont="1" applyFill="1" applyAlignment="1">
      <alignment vertical="top" wrapText="1"/>
    </xf>
    <xf numFmtId="0" fontId="18" fillId="4" borderId="5" xfId="0" applyFont="1" applyFill="1" applyBorder="1" applyAlignment="1">
      <alignment horizontal="center" vertical="top" wrapText="1"/>
    </xf>
    <xf numFmtId="0" fontId="18" fillId="4" borderId="9" xfId="0" applyFont="1" applyFill="1" applyBorder="1" applyAlignment="1">
      <alignment vertical="top" wrapText="1"/>
    </xf>
    <xf numFmtId="0" fontId="18" fillId="4" borderId="15" xfId="0" applyFont="1" applyFill="1" applyBorder="1" applyAlignment="1">
      <alignment horizontal="center" vertical="top" wrapText="1"/>
    </xf>
    <xf numFmtId="0" fontId="19" fillId="4" borderId="15" xfId="0" applyFont="1" applyFill="1" applyBorder="1" applyAlignment="1">
      <alignment horizontal="center" vertical="top" wrapText="1"/>
    </xf>
    <xf numFmtId="0" fontId="18" fillId="0" borderId="15" xfId="0" applyFont="1" applyFill="1" applyBorder="1" applyAlignment="1">
      <alignment horizontal="center" vertical="top" wrapText="1"/>
    </xf>
    <xf numFmtId="164" fontId="18" fillId="0" borderId="15" xfId="0" applyNumberFormat="1" applyFont="1" applyFill="1" applyBorder="1" applyAlignment="1">
      <alignment horizontal="center" vertical="top" wrapText="1"/>
    </xf>
    <xf numFmtId="0" fontId="18" fillId="0" borderId="15" xfId="0" applyFont="1" applyFill="1" applyBorder="1" applyAlignment="1">
      <alignment vertical="top" wrapText="1"/>
    </xf>
    <xf numFmtId="0" fontId="0" fillId="0" borderId="0" xfId="0" applyFill="1"/>
    <xf numFmtId="0" fontId="18" fillId="0" borderId="0" xfId="0" applyFont="1" applyFill="1" applyAlignment="1">
      <alignment vertical="top" wrapText="1"/>
    </xf>
    <xf numFmtId="0" fontId="18" fillId="0" borderId="13" xfId="0" applyFont="1" applyFill="1" applyBorder="1" applyAlignment="1">
      <alignment vertical="top" wrapText="1"/>
    </xf>
    <xf numFmtId="0" fontId="18" fillId="4" borderId="13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right" vertical="top" wrapText="1"/>
    </xf>
    <xf numFmtId="1" fontId="18" fillId="0" borderId="15" xfId="0" applyNumberFormat="1" applyFont="1" applyFill="1" applyBorder="1" applyAlignment="1">
      <alignment horizontal="center" vertical="top" wrapText="1"/>
    </xf>
    <xf numFmtId="0" fontId="26" fillId="4" borderId="0" xfId="0" applyFont="1" applyFill="1" applyAlignment="1">
      <alignment horizontal="right"/>
    </xf>
    <xf numFmtId="2" fontId="18" fillId="0" borderId="15" xfId="0" applyNumberFormat="1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top" wrapText="1"/>
    </xf>
    <xf numFmtId="1" fontId="18" fillId="0" borderId="23" xfId="0" applyNumberFormat="1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left" vertical="top" wrapText="1"/>
    </xf>
    <xf numFmtId="0" fontId="18" fillId="0" borderId="12" xfId="0" applyFont="1" applyFill="1" applyBorder="1" applyAlignment="1">
      <alignment horizontal="left" vertical="top" wrapText="1"/>
    </xf>
    <xf numFmtId="0" fontId="18" fillId="0" borderId="5" xfId="0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top" wrapText="1"/>
    </xf>
    <xf numFmtId="0" fontId="18" fillId="0" borderId="26" xfId="0" applyFont="1" applyFill="1" applyBorder="1" applyAlignment="1">
      <alignment horizontal="center" vertical="top" wrapText="1"/>
    </xf>
    <xf numFmtId="0" fontId="18" fillId="0" borderId="27" xfId="0" applyFont="1" applyFill="1" applyBorder="1" applyAlignment="1">
      <alignment horizontal="center" vertical="top" wrapText="1"/>
    </xf>
    <xf numFmtId="0" fontId="1" fillId="0" borderId="41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horizontal="left" wrapText="1"/>
    </xf>
    <xf numFmtId="0" fontId="24" fillId="0" borderId="16" xfId="0" applyFont="1" applyFill="1" applyBorder="1" applyAlignment="1">
      <alignment horizontal="left" vertical="top" wrapText="1"/>
    </xf>
    <xf numFmtId="0" fontId="24" fillId="0" borderId="17" xfId="0" applyFont="1" applyFill="1" applyBorder="1" applyAlignment="1">
      <alignment horizontal="left" wrapText="1"/>
    </xf>
    <xf numFmtId="0" fontId="25" fillId="0" borderId="16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24" fillId="0" borderId="40" xfId="0" applyFont="1" applyFill="1" applyBorder="1" applyAlignment="1">
      <alignment horizontal="left" vertical="top" wrapText="1"/>
    </xf>
    <xf numFmtId="0" fontId="21" fillId="0" borderId="15" xfId="0" applyFont="1" applyFill="1" applyBorder="1" applyAlignment="1">
      <alignment horizontal="left" vertical="top" wrapText="1"/>
    </xf>
    <xf numFmtId="0" fontId="18" fillId="0" borderId="23" xfId="0" applyFont="1" applyFill="1" applyBorder="1" applyAlignment="1">
      <alignment horizontal="left" vertical="top" wrapText="1"/>
    </xf>
    <xf numFmtId="0" fontId="18" fillId="0" borderId="5" xfId="0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16" xfId="0" applyFont="1" applyFill="1" applyBorder="1" applyAlignment="1">
      <alignment horizontal="left" vertical="top" wrapText="1"/>
    </xf>
    <xf numFmtId="1" fontId="18" fillId="0" borderId="5" xfId="0" applyNumberFormat="1" applyFont="1" applyFill="1" applyBorder="1" applyAlignment="1">
      <alignment horizontal="center" vertical="top" wrapText="1"/>
    </xf>
    <xf numFmtId="0" fontId="18" fillId="0" borderId="15" xfId="0" applyFont="1" applyFill="1" applyBorder="1" applyAlignment="1">
      <alignment horizontal="center" vertical="center" wrapText="1"/>
    </xf>
    <xf numFmtId="165" fontId="18" fillId="0" borderId="15" xfId="0" applyNumberFormat="1" applyFont="1" applyFill="1" applyBorder="1" applyAlignment="1">
      <alignment vertical="top" wrapText="1"/>
    </xf>
    <xf numFmtId="165" fontId="18" fillId="0" borderId="12" xfId="0" applyNumberFormat="1" applyFont="1" applyFill="1" applyBorder="1" applyAlignment="1">
      <alignment vertical="top" wrapText="1"/>
    </xf>
    <xf numFmtId="165" fontId="18" fillId="0" borderId="15" xfId="0" applyNumberFormat="1" applyFont="1" applyFill="1" applyBorder="1" applyAlignment="1">
      <alignment horizontal="center" vertical="top" wrapText="1"/>
    </xf>
    <xf numFmtId="165" fontId="22" fillId="0" borderId="15" xfId="0" applyNumberFormat="1" applyFont="1" applyFill="1" applyBorder="1" applyAlignment="1">
      <alignment horizontal="center" vertical="top" wrapText="1"/>
    </xf>
    <xf numFmtId="0" fontId="25" fillId="0" borderId="15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top" wrapText="1"/>
    </xf>
    <xf numFmtId="0" fontId="25" fillId="0" borderId="4" xfId="0" applyFont="1" applyFill="1" applyBorder="1" applyAlignment="1">
      <alignment horizontal="center" vertical="top" wrapText="1"/>
    </xf>
    <xf numFmtId="0" fontId="22" fillId="0" borderId="15" xfId="0" applyFont="1" applyFill="1" applyBorder="1" applyAlignment="1">
      <alignment horizontal="center" vertical="top" wrapText="1"/>
    </xf>
    <xf numFmtId="0" fontId="23" fillId="0" borderId="15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center" vertical="top" wrapText="1"/>
    </xf>
    <xf numFmtId="0" fontId="25" fillId="0" borderId="5" xfId="0" applyFont="1" applyFill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25" fillId="0" borderId="43" xfId="0" applyFont="1" applyFill="1" applyBorder="1" applyAlignment="1">
      <alignment horizontal="center" vertical="top" wrapText="1"/>
    </xf>
    <xf numFmtId="0" fontId="0" fillId="0" borderId="44" xfId="0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8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left" vertical="top" wrapText="1"/>
    </xf>
    <xf numFmtId="165" fontId="18" fillId="0" borderId="5" xfId="0" applyNumberFormat="1" applyFont="1" applyFill="1" applyBorder="1" applyAlignment="1">
      <alignment horizontal="center" vertical="top" wrapText="1"/>
    </xf>
    <xf numFmtId="165" fontId="18" fillId="0" borderId="12" xfId="0" applyNumberFormat="1" applyFont="1" applyFill="1" applyBorder="1" applyAlignment="1">
      <alignment horizontal="center" vertical="top" wrapText="1"/>
    </xf>
    <xf numFmtId="165" fontId="18" fillId="0" borderId="6" xfId="0" applyNumberFormat="1" applyFont="1" applyFill="1" applyBorder="1" applyAlignment="1">
      <alignment horizontal="center" vertical="top" wrapText="1"/>
    </xf>
    <xf numFmtId="165" fontId="18" fillId="0" borderId="8" xfId="0" applyNumberFormat="1" applyFont="1" applyFill="1" applyBorder="1" applyAlignment="1">
      <alignment horizontal="center" vertical="top" wrapText="1"/>
    </xf>
    <xf numFmtId="165" fontId="18" fillId="0" borderId="10" xfId="0" applyNumberFormat="1" applyFont="1" applyFill="1" applyBorder="1" applyAlignment="1">
      <alignment horizontal="center" vertical="top" wrapText="1"/>
    </xf>
    <xf numFmtId="165" fontId="18" fillId="0" borderId="11" xfId="0" applyNumberFormat="1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left" vertical="top" wrapText="1"/>
    </xf>
    <xf numFmtId="0" fontId="22" fillId="0" borderId="12" xfId="0" applyFont="1" applyFill="1" applyBorder="1" applyAlignment="1">
      <alignment horizontal="left" vertical="top" wrapText="1"/>
    </xf>
    <xf numFmtId="165" fontId="22" fillId="0" borderId="5" xfId="0" applyNumberFormat="1" applyFont="1" applyFill="1" applyBorder="1" applyAlignment="1">
      <alignment horizontal="center" vertical="top" wrapText="1"/>
    </xf>
    <xf numFmtId="165" fontId="22" fillId="0" borderId="12" xfId="0" applyNumberFormat="1" applyFont="1" applyFill="1" applyBorder="1" applyAlignment="1">
      <alignment horizontal="center" vertical="top" wrapText="1"/>
    </xf>
    <xf numFmtId="165" fontId="22" fillId="0" borderId="6" xfId="0" applyNumberFormat="1" applyFont="1" applyFill="1" applyBorder="1" applyAlignment="1">
      <alignment horizontal="center" vertical="top" wrapText="1"/>
    </xf>
    <xf numFmtId="165" fontId="22" fillId="0" borderId="8" xfId="0" applyNumberFormat="1" applyFont="1" applyFill="1" applyBorder="1" applyAlignment="1">
      <alignment horizontal="center" vertical="top" wrapText="1"/>
    </xf>
    <xf numFmtId="165" fontId="22" fillId="0" borderId="10" xfId="0" applyNumberFormat="1" applyFont="1" applyFill="1" applyBorder="1" applyAlignment="1">
      <alignment horizontal="center" vertical="top" wrapText="1"/>
    </xf>
    <xf numFmtId="165" fontId="22" fillId="0" borderId="11" xfId="0" applyNumberFormat="1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left" vertical="top" wrapText="1"/>
    </xf>
    <xf numFmtId="0" fontId="21" fillId="0" borderId="12" xfId="0" applyFont="1" applyFill="1" applyBorder="1" applyAlignment="1">
      <alignment horizontal="left" vertical="top" wrapText="1"/>
    </xf>
    <xf numFmtId="0" fontId="21" fillId="0" borderId="26" xfId="0" applyFont="1" applyFill="1" applyBorder="1" applyAlignment="1">
      <alignment horizontal="left" vertical="top" wrapText="1"/>
    </xf>
    <xf numFmtId="0" fontId="21" fillId="0" borderId="27" xfId="0" applyFont="1" applyFill="1" applyBorder="1" applyAlignment="1">
      <alignment horizontal="left" vertical="top" wrapText="1"/>
    </xf>
    <xf numFmtId="0" fontId="18" fillId="0" borderId="26" xfId="0" applyFont="1" applyFill="1" applyBorder="1" applyAlignment="1">
      <alignment horizontal="center" vertical="top" wrapText="1"/>
    </xf>
    <xf numFmtId="0" fontId="18" fillId="0" borderId="27" xfId="0" applyFont="1" applyFill="1" applyBorder="1" applyAlignment="1">
      <alignment horizontal="center" vertical="top" wrapText="1"/>
    </xf>
    <xf numFmtId="0" fontId="18" fillId="0" borderId="37" xfId="0" applyFont="1" applyFill="1" applyBorder="1" applyAlignment="1">
      <alignment horizontal="left" vertical="top" wrapText="1"/>
    </xf>
    <xf numFmtId="0" fontId="18" fillId="0" borderId="37" xfId="0" applyFont="1" applyFill="1" applyBorder="1" applyAlignment="1">
      <alignment horizontal="center" vertical="top" wrapText="1"/>
    </xf>
    <xf numFmtId="0" fontId="18" fillId="0" borderId="26" xfId="0" applyFont="1" applyFill="1" applyBorder="1" applyAlignment="1">
      <alignment horizontal="left" vertical="top" wrapText="1"/>
    </xf>
    <xf numFmtId="0" fontId="18" fillId="0" borderId="27" xfId="0" applyFont="1" applyFill="1" applyBorder="1" applyAlignment="1">
      <alignment horizontal="left" vertical="top" wrapText="1"/>
    </xf>
    <xf numFmtId="0" fontId="25" fillId="0" borderId="26" xfId="0" applyFont="1" applyFill="1" applyBorder="1" applyAlignment="1">
      <alignment horizontal="left" vertical="top" wrapText="1"/>
    </xf>
    <xf numFmtId="0" fontId="25" fillId="0" borderId="27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center" vertical="top" wrapText="1"/>
    </xf>
    <xf numFmtId="0" fontId="18" fillId="0" borderId="11" xfId="0" applyFont="1" applyFill="1" applyBorder="1" applyAlignment="1">
      <alignment horizontal="center" vertical="top" wrapText="1"/>
    </xf>
    <xf numFmtId="0" fontId="18" fillId="0" borderId="38" xfId="0" applyFont="1" applyFill="1" applyBorder="1" applyAlignment="1">
      <alignment horizontal="center" vertical="top" wrapText="1"/>
    </xf>
    <xf numFmtId="0" fontId="18" fillId="0" borderId="39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top" wrapText="1"/>
    </xf>
    <xf numFmtId="0" fontId="25" fillId="0" borderId="4" xfId="0" applyFont="1" applyFill="1" applyBorder="1" applyAlignment="1">
      <alignment horizontal="center" vertical="top" wrapText="1"/>
    </xf>
    <xf numFmtId="165" fontId="22" fillId="0" borderId="2" xfId="0" applyNumberFormat="1" applyFont="1" applyFill="1" applyBorder="1" applyAlignment="1">
      <alignment horizontal="center" vertical="top" wrapText="1"/>
    </xf>
    <xf numFmtId="165" fontId="22" fillId="0" borderId="4" xfId="0" applyNumberFormat="1" applyFont="1" applyFill="1" applyBorder="1" applyAlignment="1">
      <alignment horizontal="center" vertical="top" wrapText="1"/>
    </xf>
    <xf numFmtId="165" fontId="18" fillId="0" borderId="2" xfId="0" applyNumberFormat="1" applyFont="1" applyFill="1" applyBorder="1" applyAlignment="1">
      <alignment horizontal="center" vertical="top" wrapText="1"/>
    </xf>
    <xf numFmtId="165" fontId="18" fillId="0" borderId="4" xfId="0" applyNumberFormat="1" applyFont="1" applyFill="1" applyBorder="1" applyAlignment="1">
      <alignment horizontal="center" vertical="top" wrapText="1"/>
    </xf>
    <xf numFmtId="1" fontId="18" fillId="0" borderId="2" xfId="0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" vertical="top" wrapText="1"/>
    </xf>
    <xf numFmtId="0" fontId="18" fillId="4" borderId="8" xfId="0" applyFont="1" applyFill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8" fillId="4" borderId="7" xfId="0" applyFont="1" applyFill="1" applyBorder="1" applyAlignment="1">
      <alignment horizontal="center" vertical="top" wrapText="1"/>
    </xf>
    <xf numFmtId="0" fontId="18" fillId="4" borderId="10" xfId="0" applyFont="1" applyFill="1" applyBorder="1" applyAlignment="1">
      <alignment vertical="top" wrapText="1"/>
    </xf>
    <xf numFmtId="0" fontId="18" fillId="4" borderId="1" xfId="0" applyFont="1" applyFill="1" applyBorder="1" applyAlignment="1">
      <alignment vertical="top" wrapText="1"/>
    </xf>
    <xf numFmtId="0" fontId="18" fillId="4" borderId="11" xfId="0" applyFont="1" applyFill="1" applyBorder="1" applyAlignment="1">
      <alignment vertical="top" wrapText="1"/>
    </xf>
    <xf numFmtId="0" fontId="10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9" fillId="4" borderId="5" xfId="0" applyFont="1" applyFill="1" applyBorder="1" applyAlignment="1">
      <alignment horizontal="center" vertical="top" wrapText="1"/>
    </xf>
    <xf numFmtId="0" fontId="19" fillId="4" borderId="9" xfId="0" applyFont="1" applyFill="1" applyBorder="1" applyAlignment="1">
      <alignment horizontal="center" vertical="top" wrapText="1"/>
    </xf>
    <xf numFmtId="0" fontId="19" fillId="4" borderId="12" xfId="0" applyFont="1" applyFill="1" applyBorder="1" applyAlignment="1">
      <alignment horizontal="center" vertical="top" wrapText="1"/>
    </xf>
    <xf numFmtId="0" fontId="18" fillId="0" borderId="10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8" fillId="0" borderId="11" xfId="0" applyFont="1" applyBorder="1" applyAlignment="1">
      <alignment vertical="top" wrapText="1"/>
    </xf>
    <xf numFmtId="0" fontId="0" fillId="0" borderId="0" xfId="0" applyAlignment="1">
      <alignment horizontal="right"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4" borderId="14" xfId="0" applyFont="1" applyFill="1" applyBorder="1" applyAlignment="1">
      <alignment horizontal="center" vertical="top" wrapText="1"/>
    </xf>
    <xf numFmtId="0" fontId="18" fillId="4" borderId="4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2" xfId="0" applyFill="1" applyBorder="1" applyAlignment="1">
      <alignment horizontal="center" vertical="top" wrapText="1"/>
    </xf>
    <xf numFmtId="165" fontId="18" fillId="0" borderId="5" xfId="0" applyNumberFormat="1" applyFont="1" applyFill="1" applyBorder="1" applyAlignment="1">
      <alignment vertical="top" wrapText="1"/>
    </xf>
    <xf numFmtId="165" fontId="18" fillId="0" borderId="12" xfId="0" applyNumberFormat="1" applyFont="1" applyFill="1" applyBorder="1" applyAlignment="1">
      <alignment vertical="top" wrapText="1"/>
    </xf>
    <xf numFmtId="165" fontId="18" fillId="0" borderId="7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8" fillId="0" borderId="2" xfId="0" applyNumberFormat="1" applyFont="1" applyFill="1" applyBorder="1" applyAlignment="1">
      <alignment vertical="top" wrapText="1"/>
    </xf>
    <xf numFmtId="165" fontId="18" fillId="0" borderId="4" xfId="0" applyNumberFormat="1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0" borderId="4" xfId="0" applyFont="1" applyFill="1" applyBorder="1" applyAlignment="1">
      <alignment vertical="top" wrapText="1"/>
    </xf>
    <xf numFmtId="0" fontId="18" fillId="0" borderId="6" xfId="0" applyFont="1" applyFill="1" applyBorder="1" applyAlignment="1">
      <alignment horizontal="center" vertical="top" wrapText="1"/>
    </xf>
    <xf numFmtId="165" fontId="22" fillId="0" borderId="35" xfId="0" applyNumberFormat="1" applyFont="1" applyFill="1" applyBorder="1" applyAlignment="1">
      <alignment horizontal="center" vertical="top" wrapText="1"/>
    </xf>
    <xf numFmtId="165" fontId="22" fillId="0" borderId="36" xfId="0" applyNumberFormat="1" applyFont="1" applyFill="1" applyBorder="1" applyAlignment="1">
      <alignment horizontal="center" vertical="top" wrapText="1"/>
    </xf>
    <xf numFmtId="164" fontId="18" fillId="0" borderId="2" xfId="0" applyNumberFormat="1" applyFont="1" applyFill="1" applyBorder="1" applyAlignment="1">
      <alignment horizontal="center" vertical="top" wrapText="1"/>
    </xf>
    <xf numFmtId="164" fontId="18" fillId="0" borderId="4" xfId="0" applyNumberFormat="1" applyFont="1" applyFill="1" applyBorder="1" applyAlignment="1">
      <alignment horizontal="center" vertical="top" wrapText="1"/>
    </xf>
    <xf numFmtId="2" fontId="18" fillId="0" borderId="2" xfId="0" applyNumberFormat="1" applyFont="1" applyFill="1" applyBorder="1" applyAlignment="1">
      <alignment horizontal="center" vertical="top" wrapText="1"/>
    </xf>
    <xf numFmtId="2" fontId="18" fillId="0" borderId="4" xfId="0" applyNumberFormat="1" applyFont="1" applyFill="1" applyBorder="1" applyAlignment="1">
      <alignment horizontal="center" vertical="top" wrapText="1"/>
    </xf>
    <xf numFmtId="165" fontId="0" fillId="0" borderId="8" xfId="0" applyNumberFormat="1" applyFill="1" applyBorder="1" applyAlignment="1">
      <alignment horizontal="center" vertical="top" wrapText="1"/>
    </xf>
    <xf numFmtId="165" fontId="0" fillId="0" borderId="10" xfId="0" applyNumberFormat="1" applyFill="1" applyBorder="1" applyAlignment="1">
      <alignment horizontal="center" vertical="top" wrapText="1"/>
    </xf>
    <xf numFmtId="165" fontId="0" fillId="0" borderId="11" xfId="0" applyNumberFormat="1" applyFill="1" applyBorder="1" applyAlignment="1">
      <alignment horizontal="center" vertical="top" wrapText="1"/>
    </xf>
    <xf numFmtId="0" fontId="18" fillId="0" borderId="19" xfId="0" applyFont="1" applyFill="1" applyBorder="1" applyAlignment="1">
      <alignment horizontal="center" vertical="top" wrapText="1"/>
    </xf>
    <xf numFmtId="0" fontId="18" fillId="0" borderId="20" xfId="0" applyFont="1" applyFill="1" applyBorder="1" applyAlignment="1">
      <alignment horizontal="center" vertical="top" wrapText="1"/>
    </xf>
    <xf numFmtId="0" fontId="18" fillId="0" borderId="10" xfId="0" applyFont="1" applyFill="1" applyBorder="1" applyAlignment="1">
      <alignment horizontal="center" vertical="top" wrapText="1"/>
    </xf>
    <xf numFmtId="165" fontId="18" fillId="0" borderId="38" xfId="0" applyNumberFormat="1" applyFont="1" applyFill="1" applyBorder="1" applyAlignment="1">
      <alignment horizontal="center" vertical="top" wrapText="1"/>
    </xf>
    <xf numFmtId="165" fontId="0" fillId="0" borderId="39" xfId="0" applyNumberFormat="1" applyFill="1" applyBorder="1" applyAlignment="1">
      <alignment horizontal="center" vertical="top" wrapText="1"/>
    </xf>
    <xf numFmtId="165" fontId="0" fillId="0" borderId="12" xfId="0" applyNumberFormat="1" applyFill="1" applyBorder="1" applyAlignment="1">
      <alignment horizontal="center" vertical="top" wrapText="1"/>
    </xf>
    <xf numFmtId="0" fontId="18" fillId="0" borderId="24" xfId="0" applyFont="1" applyFill="1" applyBorder="1" applyAlignment="1">
      <alignment horizontal="center" vertical="top" wrapText="1"/>
    </xf>
    <xf numFmtId="0" fontId="18" fillId="0" borderId="25" xfId="0" applyFont="1" applyFill="1" applyBorder="1" applyAlignment="1">
      <alignment horizontal="center" vertical="top" wrapText="1"/>
    </xf>
    <xf numFmtId="1" fontId="18" fillId="0" borderId="24" xfId="0" applyNumberFormat="1" applyFont="1" applyFill="1" applyBorder="1" applyAlignment="1">
      <alignment horizontal="center" vertical="top" wrapText="1"/>
    </xf>
    <xf numFmtId="1" fontId="18" fillId="0" borderId="25" xfId="0" applyNumberFormat="1" applyFont="1" applyFill="1" applyBorder="1" applyAlignment="1">
      <alignment horizontal="center" vertical="top" wrapText="1"/>
    </xf>
    <xf numFmtId="165" fontId="18" fillId="0" borderId="26" xfId="0" applyNumberFormat="1" applyFont="1" applyFill="1" applyBorder="1" applyAlignment="1">
      <alignment horizontal="center" vertical="top" wrapText="1"/>
    </xf>
    <xf numFmtId="165" fontId="18" fillId="0" borderId="27" xfId="0" applyNumberFormat="1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horizontal="center" vertical="top" wrapText="1"/>
    </xf>
    <xf numFmtId="165" fontId="18" fillId="0" borderId="6" xfId="0" applyNumberFormat="1" applyFont="1" applyFill="1" applyBorder="1" applyAlignment="1">
      <alignment vertical="top" wrapText="1"/>
    </xf>
    <xf numFmtId="165" fontId="18" fillId="0" borderId="8" xfId="0" applyNumberFormat="1" applyFont="1" applyFill="1" applyBorder="1" applyAlignment="1">
      <alignment vertical="top" wrapText="1"/>
    </xf>
    <xf numFmtId="165" fontId="18" fillId="0" borderId="10" xfId="0" applyNumberFormat="1" applyFont="1" applyFill="1" applyBorder="1" applyAlignment="1">
      <alignment vertical="top" wrapText="1"/>
    </xf>
    <xf numFmtId="165" fontId="18" fillId="0" borderId="11" xfId="0" applyNumberFormat="1" applyFont="1" applyFill="1" applyBorder="1" applyAlignment="1">
      <alignment vertical="top" wrapText="1"/>
    </xf>
    <xf numFmtId="165" fontId="18" fillId="0" borderId="28" xfId="0" applyNumberFormat="1" applyFont="1" applyFill="1" applyBorder="1" applyAlignment="1">
      <alignment vertical="top" wrapText="1"/>
    </xf>
    <xf numFmtId="165" fontId="18" fillId="0" borderId="29" xfId="0" applyNumberFormat="1" applyFont="1" applyFill="1" applyBorder="1" applyAlignment="1">
      <alignment vertical="top" wrapText="1"/>
    </xf>
    <xf numFmtId="165" fontId="18" fillId="0" borderId="28" xfId="0" applyNumberFormat="1" applyFont="1" applyFill="1" applyBorder="1" applyAlignment="1">
      <alignment horizontal="center" vertical="top" wrapText="1"/>
    </xf>
    <xf numFmtId="165" fontId="18" fillId="0" borderId="29" xfId="0" applyNumberFormat="1" applyFont="1" applyFill="1" applyBorder="1" applyAlignment="1">
      <alignment horizontal="center" vertical="top" wrapText="1"/>
    </xf>
    <xf numFmtId="165" fontId="22" fillId="0" borderId="31" xfId="0" applyNumberFormat="1" applyFont="1" applyFill="1" applyBorder="1" applyAlignment="1">
      <alignment horizontal="center" vertical="top" wrapText="1"/>
    </xf>
    <xf numFmtId="165" fontId="22" fillId="0" borderId="32" xfId="0" applyNumberFormat="1" applyFont="1" applyFill="1" applyBorder="1" applyAlignment="1">
      <alignment horizontal="center" vertical="top" wrapText="1"/>
    </xf>
    <xf numFmtId="165" fontId="22" fillId="0" borderId="33" xfId="0" applyNumberFormat="1" applyFont="1" applyFill="1" applyBorder="1" applyAlignment="1">
      <alignment horizontal="center" vertical="top" wrapText="1"/>
    </xf>
    <xf numFmtId="165" fontId="22" fillId="0" borderId="34" xfId="0" applyNumberFormat="1" applyFont="1" applyFill="1" applyBorder="1" applyAlignment="1">
      <alignment horizontal="center" vertical="top" wrapText="1"/>
    </xf>
    <xf numFmtId="0" fontId="18" fillId="0" borderId="43" xfId="0" applyFont="1" applyFill="1" applyBorder="1" applyAlignment="1">
      <alignment horizontal="left" vertical="top" wrapText="1"/>
    </xf>
    <xf numFmtId="0" fontId="18" fillId="0" borderId="42" xfId="0" applyFont="1" applyFill="1" applyBorder="1" applyAlignment="1">
      <alignment horizontal="left" vertical="top" wrapText="1"/>
    </xf>
    <xf numFmtId="1" fontId="0" fillId="0" borderId="4" xfId="0" applyNumberForma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70"/>
  <sheetViews>
    <sheetView tabSelected="1" zoomScale="85" zoomScaleNormal="85" workbookViewId="0">
      <selection activeCell="AB4" sqref="AB4"/>
    </sheetView>
  </sheetViews>
  <sheetFormatPr defaultRowHeight="15" outlineLevelRow="2" x14ac:dyDescent="0.25"/>
  <cols>
    <col min="1" max="1" width="6.140625" customWidth="1"/>
    <col min="2" max="2" width="6.42578125" customWidth="1"/>
    <col min="3" max="3" width="4.85546875" customWidth="1"/>
    <col min="4" max="4" width="4.140625" customWidth="1"/>
    <col min="5" max="5" width="3.7109375" customWidth="1"/>
    <col min="6" max="7" width="5.7109375" customWidth="1"/>
    <col min="8" max="8" width="7.28515625" customWidth="1"/>
    <col min="9" max="18" width="5.7109375" style="20" customWidth="1"/>
    <col min="19" max="19" width="71" style="20" customWidth="1"/>
    <col min="20" max="20" width="10.140625" style="20" customWidth="1"/>
    <col min="21" max="21" width="15.7109375" style="32" customWidth="1"/>
    <col min="22" max="23" width="7.28515625" style="20" customWidth="1"/>
    <col min="24" max="24" width="15.28515625" style="20" customWidth="1"/>
    <col min="25" max="25" width="15" style="20" customWidth="1"/>
    <col min="26" max="26" width="9.140625" style="20"/>
    <col min="27" max="27" width="8.7109375" style="20" customWidth="1"/>
    <col min="28" max="28" width="16.7109375" style="20" customWidth="1"/>
    <col min="29" max="29" width="10.42578125" style="20" customWidth="1"/>
    <col min="30" max="30" width="9.140625" style="20"/>
  </cols>
  <sheetData>
    <row r="1" spans="1:71" s="8" customFormat="1" ht="21" customHeight="1" x14ac:dyDescent="0.3">
      <c r="A1" s="1"/>
      <c r="B1" s="1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3"/>
      <c r="R1" s="3"/>
      <c r="S1" s="3"/>
      <c r="T1" s="3"/>
      <c r="U1" s="2"/>
      <c r="V1" s="4"/>
      <c r="W1" s="137" t="s">
        <v>140</v>
      </c>
      <c r="X1" s="137"/>
      <c r="Y1" s="137"/>
      <c r="Z1" s="137"/>
      <c r="AA1" s="137"/>
      <c r="AB1" s="137"/>
      <c r="AC1" s="137"/>
      <c r="AD1" s="5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</row>
    <row r="2" spans="1:71" s="8" customFormat="1" ht="66.75" customHeight="1" x14ac:dyDescent="0.3">
      <c r="A2" s="1"/>
      <c r="B2" s="1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3"/>
      <c r="R2" s="3"/>
      <c r="S2" s="3"/>
      <c r="T2" s="3"/>
      <c r="U2" s="2"/>
      <c r="V2" s="4"/>
      <c r="W2" s="138" t="s">
        <v>147</v>
      </c>
      <c r="X2" s="138"/>
      <c r="Y2" s="138"/>
      <c r="Z2" s="138"/>
      <c r="AA2" s="138"/>
      <c r="AB2" s="138"/>
      <c r="AC2" s="138"/>
      <c r="AD2" s="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1:71" s="8" customFormat="1" ht="57" customHeight="1" x14ac:dyDescent="0.3">
      <c r="A3" s="1"/>
      <c r="B3" s="1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3"/>
      <c r="R3" s="3"/>
      <c r="S3" s="3"/>
      <c r="T3" s="36"/>
      <c r="U3" s="36"/>
      <c r="V3" s="36"/>
      <c r="W3" s="36"/>
      <c r="X3" s="36"/>
      <c r="Y3" s="138" t="s">
        <v>122</v>
      </c>
      <c r="Z3" s="165"/>
      <c r="AA3" s="165"/>
      <c r="AB3" s="165"/>
      <c r="AC3" s="165"/>
      <c r="AD3" s="5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1:71" s="13" customFormat="1" ht="27" x14ac:dyDescent="0.35">
      <c r="A4" s="9"/>
      <c r="B4" s="9"/>
      <c r="C4" s="139" t="s">
        <v>0</v>
      </c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0"/>
      <c r="AC4" s="11"/>
      <c r="AD4" s="11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</row>
    <row r="5" spans="1:71" s="13" customFormat="1" ht="15.75" customHeight="1" x14ac:dyDescent="0.3">
      <c r="A5" s="9"/>
      <c r="B5" s="9"/>
      <c r="C5" s="140" t="s">
        <v>1</v>
      </c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"/>
      <c r="AC5" s="15"/>
      <c r="AD5" s="15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</row>
    <row r="6" spans="1:71" s="13" customFormat="1" ht="18.75" x14ac:dyDescent="0.3">
      <c r="A6" s="9"/>
      <c r="B6" s="9"/>
      <c r="C6" s="141" t="s">
        <v>2</v>
      </c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0"/>
      <c r="AC6" s="11"/>
      <c r="AD6" s="11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</row>
    <row r="7" spans="1:71" s="13" customFormat="1" ht="24" customHeight="1" x14ac:dyDescent="0.3">
      <c r="A7" s="9"/>
      <c r="B7" s="9"/>
      <c r="C7" s="151" t="s">
        <v>138</v>
      </c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0"/>
      <c r="AC7" s="11"/>
      <c r="AD7" s="11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</row>
    <row r="8" spans="1:71" s="13" customFormat="1" ht="22.5" customHeight="1" x14ac:dyDescent="0.3">
      <c r="A8" s="9"/>
      <c r="B8" s="9"/>
      <c r="C8" s="16"/>
      <c r="D8" s="16"/>
      <c r="E8" s="16"/>
      <c r="F8" s="153" t="s">
        <v>123</v>
      </c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0"/>
      <c r="AC8" s="11"/>
      <c r="AD8" s="11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</row>
    <row r="9" spans="1:71" s="13" customFormat="1" ht="24" customHeight="1" x14ac:dyDescent="0.3">
      <c r="A9" s="9"/>
      <c r="B9" s="9"/>
      <c r="C9" s="16"/>
      <c r="D9" s="16"/>
      <c r="E9" s="154" t="s">
        <v>124</v>
      </c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0"/>
      <c r="AC9" s="11"/>
      <c r="AD9" s="11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</row>
    <row r="10" spans="1:71" s="13" customFormat="1" ht="15.75" customHeight="1" x14ac:dyDescent="0.3">
      <c r="A10" s="9"/>
      <c r="B10" s="9"/>
      <c r="C10" s="155" t="s">
        <v>3</v>
      </c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7"/>
      <c r="AC10" s="15"/>
      <c r="AD10" s="15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</row>
    <row r="11" spans="1:71" ht="15.75" x14ac:dyDescent="0.25">
      <c r="A11" s="18"/>
      <c r="C11" s="19" t="s">
        <v>4</v>
      </c>
    </row>
    <row r="12" spans="1:71" ht="15.75" x14ac:dyDescent="0.25">
      <c r="A12" s="18"/>
      <c r="C12" s="21" t="s">
        <v>5</v>
      </c>
    </row>
    <row r="13" spans="1:71" ht="13.5" customHeight="1" thickBot="1" x14ac:dyDescent="0.3">
      <c r="A13" s="22"/>
      <c r="B13" s="22"/>
      <c r="C13" s="21" t="s">
        <v>6</v>
      </c>
      <c r="D13" s="23"/>
      <c r="E13" s="23"/>
      <c r="F13" s="23"/>
      <c r="G13" s="23"/>
      <c r="H13" s="23"/>
      <c r="I13" s="23"/>
      <c r="J13" s="22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33"/>
      <c r="V13" s="24"/>
      <c r="W13" s="24"/>
      <c r="X13" s="24"/>
      <c r="Y13" s="24"/>
      <c r="Z13" s="24"/>
      <c r="AA13" s="24"/>
      <c r="AB13" s="24"/>
      <c r="AC13" s="24"/>
    </row>
    <row r="14" spans="1:71" ht="53.25" customHeight="1" thickBot="1" x14ac:dyDescent="0.3">
      <c r="A14" s="156" t="s">
        <v>7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8"/>
      <c r="S14" s="25" t="s">
        <v>8</v>
      </c>
      <c r="T14" s="159" t="s">
        <v>9</v>
      </c>
      <c r="U14" s="142" t="s">
        <v>10</v>
      </c>
      <c r="V14" s="147"/>
      <c r="W14" s="147"/>
      <c r="X14" s="147"/>
      <c r="Y14" s="147"/>
      <c r="Z14" s="147"/>
      <c r="AA14" s="147"/>
      <c r="AB14" s="142" t="s">
        <v>11</v>
      </c>
      <c r="AC14" s="143"/>
    </row>
    <row r="15" spans="1:71" ht="15.75" thickBot="1" x14ac:dyDescent="0.3">
      <c r="A15" s="144" t="s">
        <v>12</v>
      </c>
      <c r="B15" s="145"/>
      <c r="C15" s="145"/>
      <c r="D15" s="146"/>
      <c r="E15" s="144" t="s">
        <v>13</v>
      </c>
      <c r="F15" s="146"/>
      <c r="G15" s="144" t="s">
        <v>14</v>
      </c>
      <c r="H15" s="146"/>
      <c r="I15" s="142" t="s">
        <v>15</v>
      </c>
      <c r="J15" s="147"/>
      <c r="K15" s="147"/>
      <c r="L15" s="147"/>
      <c r="M15" s="147"/>
      <c r="N15" s="147"/>
      <c r="O15" s="147"/>
      <c r="P15" s="147"/>
      <c r="Q15" s="147"/>
      <c r="R15" s="143"/>
      <c r="S15" s="26"/>
      <c r="T15" s="160"/>
      <c r="U15" s="148"/>
      <c r="V15" s="149"/>
      <c r="W15" s="149"/>
      <c r="X15" s="149"/>
      <c r="Y15" s="149"/>
      <c r="Z15" s="149"/>
      <c r="AA15" s="149"/>
      <c r="AB15" s="148"/>
      <c r="AC15" s="150"/>
    </row>
    <row r="16" spans="1:71" ht="30" customHeight="1" thickBot="1" x14ac:dyDescent="0.3">
      <c r="A16" s="162"/>
      <c r="B16" s="163"/>
      <c r="C16" s="163"/>
      <c r="D16" s="164"/>
      <c r="E16" s="162"/>
      <c r="F16" s="164"/>
      <c r="G16" s="162"/>
      <c r="H16" s="164"/>
      <c r="I16" s="148"/>
      <c r="J16" s="149"/>
      <c r="K16" s="149"/>
      <c r="L16" s="149"/>
      <c r="M16" s="149"/>
      <c r="N16" s="149"/>
      <c r="O16" s="149"/>
      <c r="P16" s="149"/>
      <c r="Q16" s="149"/>
      <c r="R16" s="150"/>
      <c r="S16" s="26"/>
      <c r="T16" s="161"/>
      <c r="U16" s="34" t="s">
        <v>16</v>
      </c>
      <c r="V16" s="168" t="s">
        <v>17</v>
      </c>
      <c r="W16" s="169"/>
      <c r="X16" s="27" t="s">
        <v>18</v>
      </c>
      <c r="Y16" s="35" t="s">
        <v>19</v>
      </c>
      <c r="Z16" s="168" t="s">
        <v>20</v>
      </c>
      <c r="AA16" s="169"/>
      <c r="AB16" s="28" t="s">
        <v>21</v>
      </c>
      <c r="AC16" s="28" t="s">
        <v>22</v>
      </c>
    </row>
    <row r="17" spans="1:29" ht="15.75" thickBot="1" x14ac:dyDescent="0.3">
      <c r="A17" s="72">
        <v>1</v>
      </c>
      <c r="B17" s="72">
        <v>2</v>
      </c>
      <c r="C17" s="72">
        <v>3</v>
      </c>
      <c r="D17" s="166">
        <v>4</v>
      </c>
      <c r="E17" s="167"/>
      <c r="F17" s="72">
        <v>5</v>
      </c>
      <c r="G17" s="72">
        <v>6</v>
      </c>
      <c r="H17" s="72">
        <v>7</v>
      </c>
      <c r="I17" s="72">
        <v>8</v>
      </c>
      <c r="J17" s="72">
        <v>9</v>
      </c>
      <c r="K17" s="72">
        <v>10</v>
      </c>
      <c r="L17" s="72">
        <v>11</v>
      </c>
      <c r="M17" s="72">
        <v>12</v>
      </c>
      <c r="N17" s="72">
        <v>13</v>
      </c>
      <c r="O17" s="72">
        <v>14</v>
      </c>
      <c r="P17" s="72">
        <v>15</v>
      </c>
      <c r="Q17" s="72">
        <v>16</v>
      </c>
      <c r="R17" s="72">
        <v>17</v>
      </c>
      <c r="S17" s="29">
        <v>18</v>
      </c>
      <c r="T17" s="29">
        <v>19</v>
      </c>
      <c r="U17" s="29">
        <v>20</v>
      </c>
      <c r="V17" s="94">
        <v>21</v>
      </c>
      <c r="W17" s="95"/>
      <c r="X17" s="29">
        <v>22</v>
      </c>
      <c r="Y17" s="29">
        <v>23</v>
      </c>
      <c r="Z17" s="94">
        <v>24</v>
      </c>
      <c r="AA17" s="95"/>
      <c r="AB17" s="47">
        <v>26</v>
      </c>
      <c r="AC17" s="29">
        <v>27</v>
      </c>
    </row>
    <row r="18" spans="1:29" ht="19.5" customHeight="1" thickBot="1" x14ac:dyDescent="0.3">
      <c r="A18" s="72">
        <v>6</v>
      </c>
      <c r="B18" s="72">
        <v>0</v>
      </c>
      <c r="C18" s="72">
        <v>1</v>
      </c>
      <c r="D18" s="166">
        <v>0</v>
      </c>
      <c r="E18" s="167"/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>
        <v>0</v>
      </c>
      <c r="S18" s="170" t="s">
        <v>23</v>
      </c>
      <c r="T18" s="92" t="s">
        <v>24</v>
      </c>
      <c r="U18" s="98">
        <f>U20+U22+U24+U26</f>
        <v>333329.96299999999</v>
      </c>
      <c r="V18" s="100">
        <f>V20+V22+V24+V26</f>
        <v>335048.64099999995</v>
      </c>
      <c r="W18" s="101"/>
      <c r="X18" s="173">
        <f>X20+X22+X24+X26</f>
        <v>328920.99899999995</v>
      </c>
      <c r="Y18" s="173">
        <f>Y20+Y22+Y24+Y26</f>
        <v>343007.18599999999</v>
      </c>
      <c r="Z18" s="100">
        <f>Z20+Z22+Z24+Z26</f>
        <v>343007.38600000006</v>
      </c>
      <c r="AA18" s="175"/>
      <c r="AB18" s="201">
        <f>U18+V18+X18+Y18+Z18</f>
        <v>1683314.1749999998</v>
      </c>
      <c r="AC18" s="125">
        <v>2028</v>
      </c>
    </row>
    <row r="19" spans="1:29" ht="19.5" customHeight="1" thickBot="1" x14ac:dyDescent="0.3">
      <c r="A19" s="72">
        <v>7</v>
      </c>
      <c r="B19" s="72">
        <v>4</v>
      </c>
      <c r="C19" s="72">
        <v>4</v>
      </c>
      <c r="D19" s="166">
        <v>0</v>
      </c>
      <c r="E19" s="167"/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171"/>
      <c r="T19" s="172"/>
      <c r="U19" s="99"/>
      <c r="V19" s="102"/>
      <c r="W19" s="103"/>
      <c r="X19" s="174"/>
      <c r="Y19" s="174"/>
      <c r="Z19" s="102"/>
      <c r="AA19" s="176"/>
      <c r="AB19" s="202"/>
      <c r="AC19" s="203"/>
    </row>
    <row r="20" spans="1:29" ht="16.5" customHeight="1" thickBot="1" x14ac:dyDescent="0.3">
      <c r="A20" s="72">
        <v>6</v>
      </c>
      <c r="B20" s="72">
        <v>0</v>
      </c>
      <c r="C20" s="72">
        <v>1</v>
      </c>
      <c r="D20" s="166">
        <v>0</v>
      </c>
      <c r="E20" s="167"/>
      <c r="F20" s="72">
        <v>8</v>
      </c>
      <c r="G20" s="72">
        <v>0</v>
      </c>
      <c r="H20" s="72">
        <v>1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0</v>
      </c>
      <c r="O20" s="72">
        <v>0</v>
      </c>
      <c r="P20" s="72">
        <v>0</v>
      </c>
      <c r="Q20" s="72">
        <v>0</v>
      </c>
      <c r="R20" s="72">
        <v>0</v>
      </c>
      <c r="S20" s="92"/>
      <c r="T20" s="92"/>
      <c r="U20" s="98">
        <f>U37+U62+U119+U143</f>
        <v>291872.99699999997</v>
      </c>
      <c r="V20" s="204">
        <f>V37+V62+V119+V143+V151</f>
        <v>289147.54599999997</v>
      </c>
      <c r="W20" s="205"/>
      <c r="X20" s="98">
        <f>X37+X62+X119+X143+X151</f>
        <v>283019.90399999998</v>
      </c>
      <c r="Y20" s="98">
        <f>Y37+Y62+Y119+Y143+Y151</f>
        <v>295106.09100000001</v>
      </c>
      <c r="Z20" s="204">
        <f>Z37+Z62+Z119+Z143+Z151</f>
        <v>295106.29100000003</v>
      </c>
      <c r="AA20" s="208"/>
      <c r="AB20" s="201">
        <f>U20+V20+X20+Y20+Z20</f>
        <v>1454252.8289999999</v>
      </c>
      <c r="AC20" s="53">
        <v>2028</v>
      </c>
    </row>
    <row r="21" spans="1:29" ht="16.5" customHeight="1" thickBot="1" x14ac:dyDescent="0.3">
      <c r="A21" s="72">
        <v>7</v>
      </c>
      <c r="B21" s="72">
        <v>4</v>
      </c>
      <c r="C21" s="72">
        <v>4</v>
      </c>
      <c r="D21" s="166">
        <v>0</v>
      </c>
      <c r="E21" s="167"/>
      <c r="F21" s="72">
        <v>8</v>
      </c>
      <c r="G21" s="72">
        <v>0</v>
      </c>
      <c r="H21" s="72">
        <v>1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2">
        <v>0</v>
      </c>
      <c r="R21" s="72">
        <v>0</v>
      </c>
      <c r="S21" s="93"/>
      <c r="T21" s="93"/>
      <c r="U21" s="99"/>
      <c r="V21" s="206"/>
      <c r="W21" s="207"/>
      <c r="X21" s="99"/>
      <c r="Y21" s="99"/>
      <c r="Z21" s="206"/>
      <c r="AA21" s="209"/>
      <c r="AB21" s="202"/>
      <c r="AC21" s="54"/>
    </row>
    <row r="22" spans="1:29" ht="16.5" customHeight="1" thickBot="1" x14ac:dyDescent="0.3">
      <c r="A22" s="72">
        <v>6</v>
      </c>
      <c r="B22" s="72">
        <v>0</v>
      </c>
      <c r="C22" s="72">
        <v>1</v>
      </c>
      <c r="D22" s="166">
        <v>0</v>
      </c>
      <c r="E22" s="167"/>
      <c r="F22" s="72">
        <v>7</v>
      </c>
      <c r="G22" s="72">
        <v>0</v>
      </c>
      <c r="H22" s="72">
        <v>3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72">
        <v>0</v>
      </c>
      <c r="R22" s="72">
        <v>0</v>
      </c>
      <c r="S22" s="92"/>
      <c r="T22" s="92"/>
      <c r="U22" s="98">
        <f>U101-U24</f>
        <v>35603.063000000002</v>
      </c>
      <c r="V22" s="100">
        <f>V101-V24</f>
        <v>34935.667999999998</v>
      </c>
      <c r="W22" s="101"/>
      <c r="X22" s="98">
        <f>X101-X24</f>
        <v>34935.667999999998</v>
      </c>
      <c r="Y22" s="98">
        <f>Y101-Y24</f>
        <v>36935.667999999998</v>
      </c>
      <c r="Z22" s="100">
        <f>Z101-Z24</f>
        <v>36935.667999999998</v>
      </c>
      <c r="AA22" s="210"/>
      <c r="AB22" s="201">
        <f t="shared" ref="AB22:AB26" si="0">U22+V22+X22+Y22+Z22</f>
        <v>179345.73500000002</v>
      </c>
      <c r="AC22" s="117">
        <v>2028</v>
      </c>
    </row>
    <row r="23" spans="1:29" ht="16.5" customHeight="1" thickBot="1" x14ac:dyDescent="0.3">
      <c r="A23" s="72">
        <v>7</v>
      </c>
      <c r="B23" s="72">
        <v>4</v>
      </c>
      <c r="C23" s="72">
        <v>4</v>
      </c>
      <c r="D23" s="166">
        <v>0</v>
      </c>
      <c r="E23" s="167"/>
      <c r="F23" s="72">
        <v>7</v>
      </c>
      <c r="G23" s="72">
        <v>0</v>
      </c>
      <c r="H23" s="72">
        <v>3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2">
        <v>0</v>
      </c>
      <c r="R23" s="72">
        <v>0</v>
      </c>
      <c r="S23" s="93"/>
      <c r="T23" s="93"/>
      <c r="U23" s="99"/>
      <c r="V23" s="102"/>
      <c r="W23" s="103"/>
      <c r="X23" s="99"/>
      <c r="Y23" s="99"/>
      <c r="Z23" s="102"/>
      <c r="AA23" s="211"/>
      <c r="AB23" s="202"/>
      <c r="AC23" s="118"/>
    </row>
    <row r="24" spans="1:29" ht="16.5" customHeight="1" thickBot="1" x14ac:dyDescent="0.3">
      <c r="A24" s="72">
        <v>6</v>
      </c>
      <c r="B24" s="72">
        <v>0</v>
      </c>
      <c r="C24" s="72">
        <v>1</v>
      </c>
      <c r="D24" s="166">
        <v>0</v>
      </c>
      <c r="E24" s="167"/>
      <c r="F24" s="72">
        <v>7</v>
      </c>
      <c r="G24" s="72">
        <v>0</v>
      </c>
      <c r="H24" s="72">
        <v>5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2">
        <v>0</v>
      </c>
      <c r="R24" s="72">
        <v>0</v>
      </c>
      <c r="S24" s="170"/>
      <c r="T24" s="92"/>
      <c r="U24" s="98">
        <f>U107</f>
        <v>49.58</v>
      </c>
      <c r="V24" s="100">
        <f>V107</f>
        <v>75.581999999999994</v>
      </c>
      <c r="W24" s="101"/>
      <c r="X24" s="98">
        <f>X107</f>
        <v>75.581999999999994</v>
      </c>
      <c r="Y24" s="98">
        <f>Y107</f>
        <v>75.581999999999994</v>
      </c>
      <c r="Z24" s="100">
        <f>Z107</f>
        <v>75.581999999999994</v>
      </c>
      <c r="AA24" s="210"/>
      <c r="AB24" s="201">
        <f t="shared" si="0"/>
        <v>351.90799999999996</v>
      </c>
      <c r="AC24" s="117">
        <v>2028</v>
      </c>
    </row>
    <row r="25" spans="1:29" ht="16.5" customHeight="1" thickBot="1" x14ac:dyDescent="0.3">
      <c r="A25" s="72">
        <v>7</v>
      </c>
      <c r="B25" s="72">
        <v>4</v>
      </c>
      <c r="C25" s="72">
        <v>4</v>
      </c>
      <c r="D25" s="166">
        <v>0</v>
      </c>
      <c r="E25" s="167"/>
      <c r="F25" s="72">
        <v>7</v>
      </c>
      <c r="G25" s="72">
        <v>0</v>
      </c>
      <c r="H25" s="72">
        <v>5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2">
        <v>0</v>
      </c>
      <c r="R25" s="72">
        <v>0</v>
      </c>
      <c r="S25" s="171"/>
      <c r="T25" s="93"/>
      <c r="U25" s="99"/>
      <c r="V25" s="102"/>
      <c r="W25" s="103"/>
      <c r="X25" s="99"/>
      <c r="Y25" s="99"/>
      <c r="Z25" s="102"/>
      <c r="AA25" s="211"/>
      <c r="AB25" s="202"/>
      <c r="AC25" s="118"/>
    </row>
    <row r="26" spans="1:29" ht="18" customHeight="1" thickBot="1" x14ac:dyDescent="0.3">
      <c r="A26" s="72">
        <v>6</v>
      </c>
      <c r="B26" s="72">
        <v>0</v>
      </c>
      <c r="C26" s="72">
        <v>1</v>
      </c>
      <c r="D26" s="166">
        <v>0</v>
      </c>
      <c r="E26" s="167"/>
      <c r="F26" s="72">
        <v>8</v>
      </c>
      <c r="G26" s="72">
        <v>0</v>
      </c>
      <c r="H26" s="72">
        <v>4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>
        <v>0</v>
      </c>
      <c r="S26" s="92"/>
      <c r="T26" s="92"/>
      <c r="U26" s="98">
        <f>U157</f>
        <v>5804.3230000000003</v>
      </c>
      <c r="V26" s="100">
        <f>V157</f>
        <v>10889.845000000001</v>
      </c>
      <c r="W26" s="101"/>
      <c r="X26" s="98">
        <f>X157</f>
        <v>10889.845000000001</v>
      </c>
      <c r="Y26" s="98">
        <f>Y157</f>
        <v>10889.845000000001</v>
      </c>
      <c r="Z26" s="100">
        <f>Z157</f>
        <v>10889.845000000001</v>
      </c>
      <c r="AA26" s="175"/>
      <c r="AB26" s="201">
        <f t="shared" si="0"/>
        <v>49363.703000000009</v>
      </c>
      <c r="AC26" s="117">
        <v>2028</v>
      </c>
    </row>
    <row r="27" spans="1:29" ht="18" customHeight="1" thickBot="1" x14ac:dyDescent="0.3">
      <c r="A27" s="72">
        <v>7</v>
      </c>
      <c r="B27" s="72">
        <v>4</v>
      </c>
      <c r="C27" s="72">
        <v>4</v>
      </c>
      <c r="D27" s="166">
        <v>0</v>
      </c>
      <c r="E27" s="167"/>
      <c r="F27" s="72">
        <v>8</v>
      </c>
      <c r="G27" s="72">
        <v>0</v>
      </c>
      <c r="H27" s="72">
        <v>4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72">
        <v>0</v>
      </c>
      <c r="S27" s="93"/>
      <c r="T27" s="93"/>
      <c r="U27" s="99"/>
      <c r="V27" s="102"/>
      <c r="W27" s="103"/>
      <c r="X27" s="99"/>
      <c r="Y27" s="99"/>
      <c r="Z27" s="102"/>
      <c r="AA27" s="176"/>
      <c r="AB27" s="202"/>
      <c r="AC27" s="118"/>
    </row>
    <row r="28" spans="1:29" ht="65.25" customHeight="1" thickBot="1" x14ac:dyDescent="0.3">
      <c r="A28" s="72"/>
      <c r="B28" s="72"/>
      <c r="C28" s="72"/>
      <c r="D28" s="166"/>
      <c r="E28" s="167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31" t="s">
        <v>25</v>
      </c>
      <c r="T28" s="31"/>
      <c r="U28" s="73"/>
      <c r="V28" s="177"/>
      <c r="W28" s="178"/>
      <c r="X28" s="73"/>
      <c r="Y28" s="73"/>
      <c r="Z28" s="177"/>
      <c r="AA28" s="178"/>
      <c r="AB28" s="74"/>
      <c r="AC28" s="48"/>
    </row>
    <row r="29" spans="1:29" ht="42.75" customHeight="1" thickBot="1" x14ac:dyDescent="0.3">
      <c r="A29" s="72"/>
      <c r="B29" s="72"/>
      <c r="C29" s="72"/>
      <c r="D29" s="166"/>
      <c r="E29" s="167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31" t="s">
        <v>26</v>
      </c>
      <c r="T29" s="29" t="s">
        <v>27</v>
      </c>
      <c r="U29" s="75">
        <v>352.31</v>
      </c>
      <c r="V29" s="133">
        <v>352.31</v>
      </c>
      <c r="W29" s="134"/>
      <c r="X29" s="75">
        <v>352.31</v>
      </c>
      <c r="Y29" s="75">
        <v>352.31</v>
      </c>
      <c r="Z29" s="133">
        <v>352.31</v>
      </c>
      <c r="AA29" s="134"/>
      <c r="AB29" s="75">
        <v>352.31</v>
      </c>
      <c r="AC29" s="29">
        <v>2028</v>
      </c>
    </row>
    <row r="30" spans="1:29" ht="67.5" customHeight="1" thickBot="1" x14ac:dyDescent="0.3">
      <c r="A30" s="72"/>
      <c r="B30" s="72"/>
      <c r="C30" s="72"/>
      <c r="D30" s="166"/>
      <c r="E30" s="167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31" t="s">
        <v>28</v>
      </c>
      <c r="T30" s="29" t="s">
        <v>29</v>
      </c>
      <c r="U30" s="29">
        <v>31</v>
      </c>
      <c r="V30" s="94">
        <v>31</v>
      </c>
      <c r="W30" s="95"/>
      <c r="X30" s="29">
        <v>31</v>
      </c>
      <c r="Y30" s="29">
        <v>31</v>
      </c>
      <c r="Z30" s="94">
        <v>31</v>
      </c>
      <c r="AA30" s="95"/>
      <c r="AB30" s="29">
        <v>31</v>
      </c>
      <c r="AC30" s="29">
        <v>2028</v>
      </c>
    </row>
    <row r="31" spans="1:29" ht="30.75" customHeight="1" thickBot="1" x14ac:dyDescent="0.3">
      <c r="A31" s="72"/>
      <c r="B31" s="72"/>
      <c r="C31" s="72"/>
      <c r="D31" s="166"/>
      <c r="E31" s="167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31" t="s">
        <v>30</v>
      </c>
      <c r="T31" s="31"/>
      <c r="U31" s="31"/>
      <c r="V31" s="179"/>
      <c r="W31" s="180"/>
      <c r="X31" s="31"/>
      <c r="Y31" s="31"/>
      <c r="Z31" s="179"/>
      <c r="AA31" s="180"/>
      <c r="AB31" s="31"/>
      <c r="AC31" s="31"/>
    </row>
    <row r="32" spans="1:29" ht="15.75" thickBot="1" x14ac:dyDescent="0.3">
      <c r="A32" s="72"/>
      <c r="B32" s="72"/>
      <c r="C32" s="72"/>
      <c r="D32" s="166"/>
      <c r="E32" s="167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31" t="s">
        <v>31</v>
      </c>
      <c r="T32" s="29" t="s">
        <v>32</v>
      </c>
      <c r="U32" s="29">
        <v>100</v>
      </c>
      <c r="V32" s="94">
        <v>100</v>
      </c>
      <c r="W32" s="95"/>
      <c r="X32" s="29">
        <v>100</v>
      </c>
      <c r="Y32" s="29">
        <v>100</v>
      </c>
      <c r="Z32" s="94">
        <v>100</v>
      </c>
      <c r="AA32" s="95"/>
      <c r="AB32" s="29">
        <v>100</v>
      </c>
      <c r="AC32" s="29">
        <v>2028</v>
      </c>
    </row>
    <row r="33" spans="1:29" ht="15.75" thickBot="1" x14ac:dyDescent="0.3">
      <c r="A33" s="72"/>
      <c r="B33" s="72"/>
      <c r="C33" s="72"/>
      <c r="D33" s="166"/>
      <c r="E33" s="167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31" t="s">
        <v>33</v>
      </c>
      <c r="T33" s="29" t="s">
        <v>32</v>
      </c>
      <c r="U33" s="29">
        <v>89</v>
      </c>
      <c r="V33" s="94">
        <v>89</v>
      </c>
      <c r="W33" s="95"/>
      <c r="X33" s="29">
        <v>89</v>
      </c>
      <c r="Y33" s="29">
        <v>89</v>
      </c>
      <c r="Z33" s="94">
        <v>89</v>
      </c>
      <c r="AA33" s="95"/>
      <c r="AB33" s="29">
        <v>89</v>
      </c>
      <c r="AC33" s="29">
        <v>2028</v>
      </c>
    </row>
    <row r="34" spans="1:29" ht="33" customHeight="1" thickBot="1" x14ac:dyDescent="0.3">
      <c r="A34" s="72"/>
      <c r="B34" s="72"/>
      <c r="C34" s="72"/>
      <c r="D34" s="166"/>
      <c r="E34" s="167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31" t="s">
        <v>34</v>
      </c>
      <c r="T34" s="29" t="s">
        <v>32</v>
      </c>
      <c r="U34" s="29">
        <v>100</v>
      </c>
      <c r="V34" s="94">
        <v>100</v>
      </c>
      <c r="W34" s="95"/>
      <c r="X34" s="29">
        <v>100</v>
      </c>
      <c r="Y34" s="47">
        <v>100</v>
      </c>
      <c r="Z34" s="181">
        <v>100</v>
      </c>
      <c r="AA34" s="125"/>
      <c r="AB34" s="29">
        <v>100</v>
      </c>
      <c r="AC34" s="29">
        <v>2028</v>
      </c>
    </row>
    <row r="35" spans="1:29" ht="21.75" customHeight="1" thickBot="1" x14ac:dyDescent="0.3">
      <c r="A35" s="29">
        <v>6</v>
      </c>
      <c r="B35" s="29">
        <v>0</v>
      </c>
      <c r="C35" s="29">
        <v>1</v>
      </c>
      <c r="D35" s="94">
        <v>0</v>
      </c>
      <c r="E35" s="95"/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96" t="s">
        <v>35</v>
      </c>
      <c r="T35" s="92" t="s">
        <v>24</v>
      </c>
      <c r="U35" s="107">
        <f>U37+U62+U101+U119+U143</f>
        <v>327525.63999999996</v>
      </c>
      <c r="V35" s="109">
        <f>V37+V62+V101+V119+V143+V151</f>
        <v>324158.79599999997</v>
      </c>
      <c r="W35" s="110"/>
      <c r="X35" s="107">
        <f>X37+X62+X101+X119+X143+X151</f>
        <v>318031.15399999998</v>
      </c>
      <c r="Y35" s="109">
        <f>Y37+Y62+Y101+Y119+Y143+Y151</f>
        <v>332117.34100000001</v>
      </c>
      <c r="Z35" s="212">
        <f>Z37+Z62+Z101+Z119+Z143+Z151</f>
        <v>332117.54100000003</v>
      </c>
      <c r="AA35" s="213"/>
      <c r="AB35" s="110">
        <f>U35+V35+X35+Y35+Z35</f>
        <v>1633950.4719999998</v>
      </c>
      <c r="AC35" s="92">
        <v>2028</v>
      </c>
    </row>
    <row r="36" spans="1:29" ht="24" customHeight="1" thickBot="1" x14ac:dyDescent="0.3">
      <c r="A36" s="29">
        <v>7</v>
      </c>
      <c r="B36" s="29">
        <v>4</v>
      </c>
      <c r="C36" s="29">
        <v>4</v>
      </c>
      <c r="D36" s="94">
        <v>0</v>
      </c>
      <c r="E36" s="95"/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104"/>
      <c r="T36" s="93"/>
      <c r="U36" s="108"/>
      <c r="V36" s="111"/>
      <c r="W36" s="112"/>
      <c r="X36" s="108"/>
      <c r="Y36" s="111"/>
      <c r="Z36" s="214"/>
      <c r="AA36" s="215"/>
      <c r="AB36" s="112"/>
      <c r="AC36" s="93"/>
    </row>
    <row r="37" spans="1:29" ht="21.75" customHeight="1" thickBot="1" x14ac:dyDescent="0.3">
      <c r="A37" s="29">
        <v>6</v>
      </c>
      <c r="B37" s="29">
        <v>0</v>
      </c>
      <c r="C37" s="29">
        <v>1</v>
      </c>
      <c r="D37" s="94">
        <v>0</v>
      </c>
      <c r="E37" s="95"/>
      <c r="F37" s="29">
        <v>8</v>
      </c>
      <c r="G37" s="29">
        <v>0</v>
      </c>
      <c r="H37" s="29">
        <v>1</v>
      </c>
      <c r="I37" s="29">
        <v>0</v>
      </c>
      <c r="J37" s="29">
        <v>2</v>
      </c>
      <c r="K37" s="29">
        <v>1</v>
      </c>
      <c r="L37" s="29">
        <v>0</v>
      </c>
      <c r="M37" s="29">
        <v>1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105" t="s">
        <v>36</v>
      </c>
      <c r="T37" s="92" t="s">
        <v>24</v>
      </c>
      <c r="U37" s="107">
        <f>U41+U44+U47+U52+U55+U59</f>
        <v>48987.606999999996</v>
      </c>
      <c r="V37" s="109">
        <f>V41+V44+V47+V52+V55+V59</f>
        <v>47186.270000000004</v>
      </c>
      <c r="W37" s="110"/>
      <c r="X37" s="107">
        <f>X41+X44+X47+X52+X55+X59</f>
        <v>46627.270000000004</v>
      </c>
      <c r="Y37" s="107">
        <f>Y41+Y44+Y47+Y52+Y55+Y59</f>
        <v>49111.887000000002</v>
      </c>
      <c r="Z37" s="182">
        <f>Z41+Z44+Z47+Z52+Z55+Z59</f>
        <v>49111.887000000002</v>
      </c>
      <c r="AA37" s="183"/>
      <c r="AB37" s="107">
        <f>Z37+Y37+X37+V37+U37</f>
        <v>241024.921</v>
      </c>
      <c r="AC37" s="92">
        <v>2028</v>
      </c>
    </row>
    <row r="38" spans="1:29" ht="23.25" customHeight="1" thickBot="1" x14ac:dyDescent="0.3">
      <c r="A38" s="29">
        <v>7</v>
      </c>
      <c r="B38" s="29">
        <v>4</v>
      </c>
      <c r="C38" s="29">
        <v>4</v>
      </c>
      <c r="D38" s="94">
        <v>0</v>
      </c>
      <c r="E38" s="95"/>
      <c r="F38" s="29">
        <v>8</v>
      </c>
      <c r="G38" s="29">
        <v>0</v>
      </c>
      <c r="H38" s="29">
        <v>1</v>
      </c>
      <c r="I38" s="29">
        <v>0</v>
      </c>
      <c r="J38" s="29">
        <v>2</v>
      </c>
      <c r="K38" s="29">
        <v>1</v>
      </c>
      <c r="L38" s="29">
        <v>0</v>
      </c>
      <c r="M38" s="29">
        <v>1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106"/>
      <c r="T38" s="93"/>
      <c r="U38" s="108"/>
      <c r="V38" s="111"/>
      <c r="W38" s="112"/>
      <c r="X38" s="108"/>
      <c r="Y38" s="108"/>
      <c r="Z38" s="111"/>
      <c r="AA38" s="112"/>
      <c r="AB38" s="108"/>
      <c r="AC38" s="93"/>
    </row>
    <row r="39" spans="1:29" ht="45.75" customHeight="1" thickBot="1" x14ac:dyDescent="0.3">
      <c r="A39" s="29"/>
      <c r="B39" s="29"/>
      <c r="C39" s="29"/>
      <c r="D39" s="94"/>
      <c r="E39" s="95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56" t="s">
        <v>37</v>
      </c>
      <c r="T39" s="29" t="s">
        <v>29</v>
      </c>
      <c r="U39" s="29">
        <v>417427</v>
      </c>
      <c r="V39" s="94">
        <v>417427</v>
      </c>
      <c r="W39" s="95"/>
      <c r="X39" s="29">
        <v>417427</v>
      </c>
      <c r="Y39" s="29">
        <v>417427</v>
      </c>
      <c r="Z39" s="94">
        <v>417427</v>
      </c>
      <c r="AA39" s="95"/>
      <c r="AB39" s="39">
        <f>U39+V39+X39+Y39+Z39</f>
        <v>2087135</v>
      </c>
      <c r="AC39" s="29">
        <v>2028</v>
      </c>
    </row>
    <row r="40" spans="1:29" ht="38.25" customHeight="1" thickBot="1" x14ac:dyDescent="0.3">
      <c r="A40" s="29"/>
      <c r="B40" s="29"/>
      <c r="C40" s="29"/>
      <c r="D40" s="94"/>
      <c r="E40" s="95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56" t="s">
        <v>38</v>
      </c>
      <c r="T40" s="29" t="s">
        <v>29</v>
      </c>
      <c r="U40" s="29">
        <v>359364</v>
      </c>
      <c r="V40" s="94">
        <v>359364</v>
      </c>
      <c r="W40" s="95"/>
      <c r="X40" s="29">
        <v>359364</v>
      </c>
      <c r="Y40" s="29">
        <v>359364</v>
      </c>
      <c r="Z40" s="94">
        <v>359364</v>
      </c>
      <c r="AA40" s="95"/>
      <c r="AB40" s="29">
        <f t="shared" ref="AB40:AB47" si="1">U40+V40+X40+Y40+Z40</f>
        <v>1796820</v>
      </c>
      <c r="AC40" s="29">
        <v>2028</v>
      </c>
    </row>
    <row r="41" spans="1:29" ht="21" customHeight="1" thickBot="1" x14ac:dyDescent="0.3">
      <c r="A41" s="29">
        <v>6</v>
      </c>
      <c r="B41" s="29">
        <v>0</v>
      </c>
      <c r="C41" s="29">
        <v>1</v>
      </c>
      <c r="D41" s="94">
        <v>0</v>
      </c>
      <c r="E41" s="95"/>
      <c r="F41" s="29">
        <v>8</v>
      </c>
      <c r="G41" s="29">
        <v>0</v>
      </c>
      <c r="H41" s="29">
        <v>1</v>
      </c>
      <c r="I41" s="29">
        <v>0</v>
      </c>
      <c r="J41" s="29">
        <v>2</v>
      </c>
      <c r="K41" s="29">
        <v>1</v>
      </c>
      <c r="L41" s="29">
        <v>0</v>
      </c>
      <c r="M41" s="29">
        <v>1</v>
      </c>
      <c r="N41" s="29">
        <v>2</v>
      </c>
      <c r="O41" s="29">
        <v>0</v>
      </c>
      <c r="P41" s="29">
        <v>0</v>
      </c>
      <c r="Q41" s="77">
        <v>1</v>
      </c>
      <c r="R41" s="77">
        <v>0</v>
      </c>
      <c r="S41" s="96" t="s">
        <v>39</v>
      </c>
      <c r="T41" s="92" t="s">
        <v>24</v>
      </c>
      <c r="U41" s="98">
        <v>11921.231</v>
      </c>
      <c r="V41" s="100">
        <v>12857.46</v>
      </c>
      <c r="W41" s="101"/>
      <c r="X41" s="98">
        <v>12857.46</v>
      </c>
      <c r="Y41" s="98">
        <v>14833.434999999999</v>
      </c>
      <c r="Z41" s="100">
        <v>14833.434999999999</v>
      </c>
      <c r="AA41" s="101"/>
      <c r="AB41" s="98">
        <f t="shared" si="1"/>
        <v>67303.020999999993</v>
      </c>
      <c r="AC41" s="92">
        <v>2028</v>
      </c>
    </row>
    <row r="42" spans="1:29" ht="24" customHeight="1" thickBot="1" x14ac:dyDescent="0.3">
      <c r="A42" s="29">
        <v>7</v>
      </c>
      <c r="B42" s="29">
        <v>4</v>
      </c>
      <c r="C42" s="29">
        <v>4</v>
      </c>
      <c r="D42" s="94">
        <v>0</v>
      </c>
      <c r="E42" s="95"/>
      <c r="F42" s="29">
        <v>8</v>
      </c>
      <c r="G42" s="29">
        <v>0</v>
      </c>
      <c r="H42" s="29">
        <v>1</v>
      </c>
      <c r="I42" s="29">
        <v>0</v>
      </c>
      <c r="J42" s="29">
        <v>2</v>
      </c>
      <c r="K42" s="29">
        <v>1</v>
      </c>
      <c r="L42" s="29">
        <v>0</v>
      </c>
      <c r="M42" s="29">
        <v>1</v>
      </c>
      <c r="N42" s="29">
        <v>2</v>
      </c>
      <c r="O42" s="29">
        <v>0</v>
      </c>
      <c r="P42" s="29">
        <v>0</v>
      </c>
      <c r="Q42" s="77">
        <v>1</v>
      </c>
      <c r="R42" s="77">
        <v>0</v>
      </c>
      <c r="S42" s="104"/>
      <c r="T42" s="93"/>
      <c r="U42" s="99"/>
      <c r="V42" s="102"/>
      <c r="W42" s="103"/>
      <c r="X42" s="99"/>
      <c r="Y42" s="99"/>
      <c r="Z42" s="102"/>
      <c r="AA42" s="103"/>
      <c r="AB42" s="99"/>
      <c r="AC42" s="93"/>
    </row>
    <row r="43" spans="1:29" ht="57.75" customHeight="1" thickBot="1" x14ac:dyDescent="0.3">
      <c r="A43" s="29"/>
      <c r="B43" s="29"/>
      <c r="C43" s="29"/>
      <c r="D43" s="94"/>
      <c r="E43" s="95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77"/>
      <c r="R43" s="77"/>
      <c r="S43" s="45" t="s">
        <v>40</v>
      </c>
      <c r="T43" s="29" t="s">
        <v>29</v>
      </c>
      <c r="U43" s="29">
        <v>113886</v>
      </c>
      <c r="V43" s="94">
        <v>113886</v>
      </c>
      <c r="W43" s="95"/>
      <c r="X43" s="29">
        <v>113886</v>
      </c>
      <c r="Y43" s="29">
        <v>113886</v>
      </c>
      <c r="Z43" s="94">
        <v>113886</v>
      </c>
      <c r="AA43" s="95"/>
      <c r="AB43" s="29">
        <v>113886</v>
      </c>
      <c r="AC43" s="29">
        <v>2028</v>
      </c>
    </row>
    <row r="44" spans="1:29" ht="24" customHeight="1" thickBot="1" x14ac:dyDescent="0.3">
      <c r="A44" s="29">
        <v>6</v>
      </c>
      <c r="B44" s="29">
        <v>0</v>
      </c>
      <c r="C44" s="29">
        <v>1</v>
      </c>
      <c r="D44" s="94">
        <v>0</v>
      </c>
      <c r="E44" s="95"/>
      <c r="F44" s="29">
        <v>8</v>
      </c>
      <c r="G44" s="29">
        <v>0</v>
      </c>
      <c r="H44" s="29">
        <v>1</v>
      </c>
      <c r="I44" s="29">
        <v>0</v>
      </c>
      <c r="J44" s="29">
        <v>2</v>
      </c>
      <c r="K44" s="29">
        <v>1</v>
      </c>
      <c r="L44" s="29">
        <v>0</v>
      </c>
      <c r="M44" s="29">
        <v>1</v>
      </c>
      <c r="N44" s="29">
        <v>2</v>
      </c>
      <c r="O44" s="29">
        <v>0</v>
      </c>
      <c r="P44" s="29">
        <v>0</v>
      </c>
      <c r="Q44" s="77">
        <v>2</v>
      </c>
      <c r="R44" s="77">
        <v>0</v>
      </c>
      <c r="S44" s="96" t="s">
        <v>41</v>
      </c>
      <c r="T44" s="92" t="s">
        <v>24</v>
      </c>
      <c r="U44" s="98">
        <v>8933.759</v>
      </c>
      <c r="V44" s="100">
        <v>9478.5020000000004</v>
      </c>
      <c r="W44" s="101"/>
      <c r="X44" s="98">
        <v>9478.5020000000004</v>
      </c>
      <c r="Y44" s="98">
        <v>9987.1440000000002</v>
      </c>
      <c r="Z44" s="100">
        <v>9987.1440000000002</v>
      </c>
      <c r="AA44" s="101"/>
      <c r="AB44" s="98">
        <f t="shared" si="1"/>
        <v>47865.050999999999</v>
      </c>
      <c r="AC44" s="92">
        <v>2028</v>
      </c>
    </row>
    <row r="45" spans="1:29" ht="25.5" customHeight="1" thickBot="1" x14ac:dyDescent="0.3">
      <c r="A45" s="29">
        <v>7</v>
      </c>
      <c r="B45" s="29">
        <v>4</v>
      </c>
      <c r="C45" s="29">
        <v>4</v>
      </c>
      <c r="D45" s="94">
        <v>0</v>
      </c>
      <c r="E45" s="95"/>
      <c r="F45" s="29">
        <v>8</v>
      </c>
      <c r="G45" s="29">
        <v>0</v>
      </c>
      <c r="H45" s="29">
        <v>1</v>
      </c>
      <c r="I45" s="29">
        <v>0</v>
      </c>
      <c r="J45" s="29">
        <v>2</v>
      </c>
      <c r="K45" s="29">
        <v>1</v>
      </c>
      <c r="L45" s="29">
        <v>0</v>
      </c>
      <c r="M45" s="29">
        <v>1</v>
      </c>
      <c r="N45" s="29">
        <v>2</v>
      </c>
      <c r="O45" s="29">
        <v>0</v>
      </c>
      <c r="P45" s="29">
        <v>0</v>
      </c>
      <c r="Q45" s="77">
        <v>2</v>
      </c>
      <c r="R45" s="77">
        <v>0</v>
      </c>
      <c r="S45" s="104"/>
      <c r="T45" s="93"/>
      <c r="U45" s="99"/>
      <c r="V45" s="102"/>
      <c r="W45" s="103"/>
      <c r="X45" s="99"/>
      <c r="Y45" s="99"/>
      <c r="Z45" s="102"/>
      <c r="AA45" s="103"/>
      <c r="AB45" s="99"/>
      <c r="AC45" s="93"/>
    </row>
    <row r="46" spans="1:29" ht="57.75" customHeight="1" thickBot="1" x14ac:dyDescent="0.3">
      <c r="A46" s="29"/>
      <c r="B46" s="29"/>
      <c r="C46" s="29"/>
      <c r="D46" s="94"/>
      <c r="E46" s="95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77"/>
      <c r="R46" s="77"/>
      <c r="S46" s="45" t="s">
        <v>40</v>
      </c>
      <c r="T46" s="47" t="s">
        <v>29</v>
      </c>
      <c r="U46" s="29">
        <v>99674</v>
      </c>
      <c r="V46" s="94">
        <v>99674</v>
      </c>
      <c r="W46" s="95"/>
      <c r="X46" s="29">
        <v>99674</v>
      </c>
      <c r="Y46" s="29">
        <v>99674</v>
      </c>
      <c r="Z46" s="94">
        <v>99674</v>
      </c>
      <c r="AA46" s="95"/>
      <c r="AB46" s="29">
        <v>99674</v>
      </c>
      <c r="AC46" s="29">
        <v>2028</v>
      </c>
    </row>
    <row r="47" spans="1:29" ht="35.25" customHeight="1" thickBot="1" x14ac:dyDescent="0.3">
      <c r="A47" s="29">
        <v>6</v>
      </c>
      <c r="B47" s="29">
        <v>0</v>
      </c>
      <c r="C47" s="29">
        <v>1</v>
      </c>
      <c r="D47" s="94">
        <v>0</v>
      </c>
      <c r="E47" s="95"/>
      <c r="F47" s="29">
        <v>8</v>
      </c>
      <c r="G47" s="29">
        <v>0</v>
      </c>
      <c r="H47" s="29">
        <v>1</v>
      </c>
      <c r="I47" s="29">
        <v>0</v>
      </c>
      <c r="J47" s="29">
        <v>2</v>
      </c>
      <c r="K47" s="29">
        <v>1</v>
      </c>
      <c r="L47" s="29">
        <v>0</v>
      </c>
      <c r="M47" s="29">
        <v>1</v>
      </c>
      <c r="N47" s="29" t="s">
        <v>42</v>
      </c>
      <c r="O47" s="29">
        <v>5</v>
      </c>
      <c r="P47" s="29">
        <v>1</v>
      </c>
      <c r="Q47" s="77">
        <v>9</v>
      </c>
      <c r="R47" s="78">
        <v>9</v>
      </c>
      <c r="S47" s="121" t="s">
        <v>100</v>
      </c>
      <c r="T47" s="117" t="s">
        <v>24</v>
      </c>
      <c r="U47" s="101">
        <v>751.8</v>
      </c>
      <c r="V47" s="100">
        <v>559</v>
      </c>
      <c r="W47" s="101"/>
      <c r="X47" s="98">
        <v>0</v>
      </c>
      <c r="Y47" s="98">
        <v>0</v>
      </c>
      <c r="Z47" s="100">
        <v>0</v>
      </c>
      <c r="AA47" s="101"/>
      <c r="AB47" s="98">
        <f t="shared" si="1"/>
        <v>1310.8</v>
      </c>
      <c r="AC47" s="92">
        <v>2028</v>
      </c>
    </row>
    <row r="48" spans="1:29" ht="33" customHeight="1" thickBot="1" x14ac:dyDescent="0.3">
      <c r="A48" s="29">
        <v>7</v>
      </c>
      <c r="B48" s="29">
        <v>4</v>
      </c>
      <c r="C48" s="29">
        <v>4</v>
      </c>
      <c r="D48" s="94">
        <v>0</v>
      </c>
      <c r="E48" s="95"/>
      <c r="F48" s="29">
        <v>8</v>
      </c>
      <c r="G48" s="29">
        <v>0</v>
      </c>
      <c r="H48" s="29">
        <v>1</v>
      </c>
      <c r="I48" s="29">
        <v>0</v>
      </c>
      <c r="J48" s="29">
        <v>2</v>
      </c>
      <c r="K48" s="29">
        <v>1</v>
      </c>
      <c r="L48" s="29">
        <v>0</v>
      </c>
      <c r="M48" s="29">
        <v>1</v>
      </c>
      <c r="N48" s="29" t="s">
        <v>42</v>
      </c>
      <c r="O48" s="29">
        <v>5</v>
      </c>
      <c r="P48" s="29">
        <v>1</v>
      </c>
      <c r="Q48" s="29">
        <v>9</v>
      </c>
      <c r="R48" s="68">
        <v>9</v>
      </c>
      <c r="S48" s="122"/>
      <c r="T48" s="118"/>
      <c r="U48" s="103"/>
      <c r="V48" s="102"/>
      <c r="W48" s="103"/>
      <c r="X48" s="99"/>
      <c r="Y48" s="99"/>
      <c r="Z48" s="102"/>
      <c r="AA48" s="103"/>
      <c r="AB48" s="99"/>
      <c r="AC48" s="93"/>
    </row>
    <row r="49" spans="1:29" ht="45" customHeight="1" thickBot="1" x14ac:dyDescent="0.3">
      <c r="A49" s="29"/>
      <c r="B49" s="29"/>
      <c r="C49" s="29"/>
      <c r="D49" s="94"/>
      <c r="E49" s="95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46" t="s">
        <v>43</v>
      </c>
      <c r="T49" s="48" t="s">
        <v>29</v>
      </c>
      <c r="U49" s="29">
        <v>1530</v>
      </c>
      <c r="V49" s="94">
        <v>1530</v>
      </c>
      <c r="W49" s="95"/>
      <c r="X49" s="29">
        <v>1530</v>
      </c>
      <c r="Y49" s="29">
        <v>1530</v>
      </c>
      <c r="Z49" s="94">
        <v>1530</v>
      </c>
      <c r="AA49" s="95"/>
      <c r="AB49" s="29">
        <f>U49+V49+X49+Y49+Z49</f>
        <v>7650</v>
      </c>
      <c r="AC49" s="29">
        <v>2028</v>
      </c>
    </row>
    <row r="50" spans="1:29" ht="60" hidden="1" customHeight="1" thickBot="1" x14ac:dyDescent="0.3">
      <c r="A50" s="29">
        <v>6</v>
      </c>
      <c r="B50" s="29">
        <v>0</v>
      </c>
      <c r="C50" s="29">
        <v>1</v>
      </c>
      <c r="D50" s="94">
        <v>0</v>
      </c>
      <c r="E50" s="95"/>
      <c r="F50" s="29">
        <v>8</v>
      </c>
      <c r="G50" s="29">
        <v>0</v>
      </c>
      <c r="H50" s="29">
        <v>1</v>
      </c>
      <c r="I50" s="29">
        <v>0</v>
      </c>
      <c r="J50" s="29">
        <v>2</v>
      </c>
      <c r="K50" s="29">
        <v>1</v>
      </c>
      <c r="L50" s="29">
        <v>0</v>
      </c>
      <c r="M50" s="80">
        <v>1</v>
      </c>
      <c r="N50" s="80">
        <v>2</v>
      </c>
      <c r="O50" s="80">
        <v>0</v>
      </c>
      <c r="P50" s="29">
        <v>0</v>
      </c>
      <c r="Q50" s="81">
        <v>4</v>
      </c>
      <c r="R50" s="81">
        <v>0</v>
      </c>
      <c r="S50" s="45" t="s">
        <v>44</v>
      </c>
      <c r="T50" s="29" t="s">
        <v>24</v>
      </c>
      <c r="U50" s="30">
        <v>0</v>
      </c>
      <c r="V50" s="184">
        <v>0</v>
      </c>
      <c r="W50" s="185"/>
      <c r="X50" s="30">
        <v>0</v>
      </c>
      <c r="Y50" s="30">
        <v>0</v>
      </c>
      <c r="Z50" s="184">
        <v>0</v>
      </c>
      <c r="AA50" s="185"/>
      <c r="AB50" s="30">
        <f>U50</f>
        <v>0</v>
      </c>
      <c r="AC50" s="29">
        <v>2028</v>
      </c>
    </row>
    <row r="51" spans="1:29" ht="51" hidden="1" customHeight="1" thickBot="1" x14ac:dyDescent="0.3">
      <c r="A51" s="29"/>
      <c r="B51" s="29"/>
      <c r="C51" s="29"/>
      <c r="D51" s="68"/>
      <c r="E51" s="69"/>
      <c r="F51" s="29"/>
      <c r="G51" s="29"/>
      <c r="H51" s="29"/>
      <c r="I51" s="29"/>
      <c r="J51" s="29"/>
      <c r="K51" s="29"/>
      <c r="L51" s="29"/>
      <c r="M51" s="80"/>
      <c r="N51" s="80"/>
      <c r="O51" s="80"/>
      <c r="P51" s="29"/>
      <c r="Q51" s="81"/>
      <c r="R51" s="82"/>
      <c r="S51" s="57" t="s">
        <v>45</v>
      </c>
      <c r="T51" s="40" t="s">
        <v>29</v>
      </c>
      <c r="U51" s="29">
        <v>1</v>
      </c>
      <c r="V51" s="94">
        <v>1</v>
      </c>
      <c r="W51" s="95"/>
      <c r="X51" s="29">
        <v>2</v>
      </c>
      <c r="Y51" s="29">
        <v>1</v>
      </c>
      <c r="Z51" s="94">
        <v>1</v>
      </c>
      <c r="AA51" s="95"/>
      <c r="AB51" s="29">
        <v>6</v>
      </c>
      <c r="AC51" s="29">
        <v>2028</v>
      </c>
    </row>
    <row r="52" spans="1:29" ht="28.5" customHeight="1" thickBot="1" x14ac:dyDescent="0.3">
      <c r="A52" s="29">
        <v>6</v>
      </c>
      <c r="B52" s="29">
        <v>0</v>
      </c>
      <c r="C52" s="29">
        <v>1</v>
      </c>
      <c r="D52" s="94">
        <v>0</v>
      </c>
      <c r="E52" s="95"/>
      <c r="F52" s="29">
        <v>8</v>
      </c>
      <c r="G52" s="29">
        <v>0</v>
      </c>
      <c r="H52" s="29">
        <v>1</v>
      </c>
      <c r="I52" s="29">
        <v>0</v>
      </c>
      <c r="J52" s="29">
        <v>2</v>
      </c>
      <c r="K52" s="29">
        <v>1</v>
      </c>
      <c r="L52" s="29">
        <v>0</v>
      </c>
      <c r="M52" s="29">
        <v>1</v>
      </c>
      <c r="N52" s="29" t="s">
        <v>46</v>
      </c>
      <c r="O52" s="29">
        <v>0</v>
      </c>
      <c r="P52" s="29">
        <v>6</v>
      </c>
      <c r="Q52" s="29">
        <v>8</v>
      </c>
      <c r="R52" s="68">
        <v>0</v>
      </c>
      <c r="S52" s="121" t="s">
        <v>105</v>
      </c>
      <c r="T52" s="117" t="s">
        <v>24</v>
      </c>
      <c r="U52" s="101">
        <v>266.94099999999997</v>
      </c>
      <c r="V52" s="100">
        <v>242.91499999999999</v>
      </c>
      <c r="W52" s="101"/>
      <c r="X52" s="98">
        <v>242.91499999999999</v>
      </c>
      <c r="Y52" s="98">
        <v>242.91499999999999</v>
      </c>
      <c r="Z52" s="100">
        <v>242.91499999999999</v>
      </c>
      <c r="AA52" s="101"/>
      <c r="AB52" s="98">
        <f>U52+V52+X52+Y52+Z52</f>
        <v>1238.6009999999999</v>
      </c>
      <c r="AC52" s="92">
        <v>2028</v>
      </c>
    </row>
    <row r="53" spans="1:29" ht="30" customHeight="1" thickBot="1" x14ac:dyDescent="0.3">
      <c r="A53" s="29">
        <v>7</v>
      </c>
      <c r="B53" s="29">
        <v>4</v>
      </c>
      <c r="C53" s="29">
        <v>4</v>
      </c>
      <c r="D53" s="94">
        <v>0</v>
      </c>
      <c r="E53" s="95"/>
      <c r="F53" s="29">
        <v>8</v>
      </c>
      <c r="G53" s="29">
        <v>0</v>
      </c>
      <c r="H53" s="29">
        <v>1</v>
      </c>
      <c r="I53" s="29">
        <v>0</v>
      </c>
      <c r="J53" s="29">
        <v>2</v>
      </c>
      <c r="K53" s="29">
        <v>1</v>
      </c>
      <c r="L53" s="29">
        <v>0</v>
      </c>
      <c r="M53" s="29">
        <v>1</v>
      </c>
      <c r="N53" s="29" t="s">
        <v>46</v>
      </c>
      <c r="O53" s="29">
        <v>0</v>
      </c>
      <c r="P53" s="29">
        <v>6</v>
      </c>
      <c r="Q53" s="29">
        <v>8</v>
      </c>
      <c r="R53" s="68">
        <v>0</v>
      </c>
      <c r="S53" s="122"/>
      <c r="T53" s="118"/>
      <c r="U53" s="103"/>
      <c r="V53" s="102"/>
      <c r="W53" s="103"/>
      <c r="X53" s="99"/>
      <c r="Y53" s="99"/>
      <c r="Z53" s="102"/>
      <c r="AA53" s="103"/>
      <c r="AB53" s="99"/>
      <c r="AC53" s="93"/>
    </row>
    <row r="54" spans="1:29" ht="49.5" customHeight="1" thickBot="1" x14ac:dyDescent="0.3">
      <c r="A54" s="29"/>
      <c r="B54" s="29"/>
      <c r="C54" s="29"/>
      <c r="D54" s="68"/>
      <c r="E54" s="6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68"/>
      <c r="S54" s="58" t="s">
        <v>47</v>
      </c>
      <c r="T54" s="41" t="s">
        <v>48</v>
      </c>
      <c r="U54" s="29">
        <v>1</v>
      </c>
      <c r="V54" s="94">
        <v>1</v>
      </c>
      <c r="W54" s="95"/>
      <c r="X54" s="29">
        <v>1</v>
      </c>
      <c r="Y54" s="29">
        <v>1</v>
      </c>
      <c r="Z54" s="94">
        <v>1</v>
      </c>
      <c r="AA54" s="95"/>
      <c r="AB54" s="29">
        <v>1</v>
      </c>
      <c r="AC54" s="29">
        <v>2028</v>
      </c>
    </row>
    <row r="55" spans="1:29" ht="25.5" customHeight="1" thickBot="1" x14ac:dyDescent="0.3">
      <c r="A55" s="29">
        <v>6</v>
      </c>
      <c r="B55" s="29">
        <v>0</v>
      </c>
      <c r="C55" s="29">
        <v>1</v>
      </c>
      <c r="D55" s="94">
        <v>0</v>
      </c>
      <c r="E55" s="95"/>
      <c r="F55" s="29">
        <v>8</v>
      </c>
      <c r="G55" s="29">
        <v>0</v>
      </c>
      <c r="H55" s="29">
        <v>1</v>
      </c>
      <c r="I55" s="29">
        <v>0</v>
      </c>
      <c r="J55" s="29">
        <v>2</v>
      </c>
      <c r="K55" s="29">
        <v>1</v>
      </c>
      <c r="L55" s="29">
        <v>0</v>
      </c>
      <c r="M55" s="29">
        <v>1</v>
      </c>
      <c r="N55" s="29">
        <v>1</v>
      </c>
      <c r="O55" s="29">
        <v>0</v>
      </c>
      <c r="P55" s="29">
        <v>6</v>
      </c>
      <c r="Q55" s="29">
        <v>8</v>
      </c>
      <c r="R55" s="29">
        <v>0</v>
      </c>
      <c r="S55" s="119" t="s">
        <v>111</v>
      </c>
      <c r="T55" s="92" t="s">
        <v>24</v>
      </c>
      <c r="U55" s="98">
        <v>26427.124</v>
      </c>
      <c r="V55" s="100">
        <v>24048.393</v>
      </c>
      <c r="W55" s="101"/>
      <c r="X55" s="98">
        <v>24048.393</v>
      </c>
      <c r="Y55" s="98">
        <v>24048.393</v>
      </c>
      <c r="Z55" s="100">
        <v>24048.393</v>
      </c>
      <c r="AA55" s="101"/>
      <c r="AB55" s="98">
        <f>Z55+Y55+X55+V55+U55</f>
        <v>122620.696</v>
      </c>
      <c r="AC55" s="92">
        <v>2028</v>
      </c>
    </row>
    <row r="56" spans="1:29" ht="28.5" customHeight="1" thickBot="1" x14ac:dyDescent="0.3">
      <c r="A56" s="29">
        <v>7</v>
      </c>
      <c r="B56" s="29">
        <v>4</v>
      </c>
      <c r="C56" s="29">
        <v>4</v>
      </c>
      <c r="D56" s="94">
        <v>0</v>
      </c>
      <c r="E56" s="95"/>
      <c r="F56" s="29">
        <v>8</v>
      </c>
      <c r="G56" s="29">
        <v>0</v>
      </c>
      <c r="H56" s="29">
        <v>1</v>
      </c>
      <c r="I56" s="29">
        <v>0</v>
      </c>
      <c r="J56" s="29">
        <v>2</v>
      </c>
      <c r="K56" s="29">
        <v>1</v>
      </c>
      <c r="L56" s="29">
        <v>0</v>
      </c>
      <c r="M56" s="29">
        <v>1</v>
      </c>
      <c r="N56" s="29">
        <v>1</v>
      </c>
      <c r="O56" s="29">
        <v>0</v>
      </c>
      <c r="P56" s="29">
        <v>6</v>
      </c>
      <c r="Q56" s="29">
        <v>8</v>
      </c>
      <c r="R56" s="29">
        <v>0</v>
      </c>
      <c r="S56" s="104"/>
      <c r="T56" s="93"/>
      <c r="U56" s="99"/>
      <c r="V56" s="102"/>
      <c r="W56" s="103"/>
      <c r="X56" s="99"/>
      <c r="Y56" s="99"/>
      <c r="Z56" s="102"/>
      <c r="AA56" s="103"/>
      <c r="AB56" s="99"/>
      <c r="AC56" s="93"/>
    </row>
    <row r="57" spans="1:29" ht="54" customHeight="1" thickBot="1" x14ac:dyDescent="0.3">
      <c r="A57" s="29"/>
      <c r="B57" s="29"/>
      <c r="C57" s="29"/>
      <c r="D57" s="94"/>
      <c r="E57" s="95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56" t="s">
        <v>113</v>
      </c>
      <c r="T57" s="29" t="s">
        <v>49</v>
      </c>
      <c r="U57" s="29">
        <v>51.75</v>
      </c>
      <c r="V57" s="94">
        <v>51.75</v>
      </c>
      <c r="W57" s="95"/>
      <c r="X57" s="29">
        <v>51.75</v>
      </c>
      <c r="Y57" s="29">
        <v>51.75</v>
      </c>
      <c r="Z57" s="94">
        <v>51.75</v>
      </c>
      <c r="AA57" s="95"/>
      <c r="AB57" s="29">
        <v>51.75</v>
      </c>
      <c r="AC57" s="29">
        <v>2028</v>
      </c>
    </row>
    <row r="58" spans="1:29" ht="56.25" customHeight="1" thickBot="1" x14ac:dyDescent="0.3">
      <c r="A58" s="29"/>
      <c r="B58" s="29"/>
      <c r="C58" s="29"/>
      <c r="D58" s="94"/>
      <c r="E58" s="95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56" t="s">
        <v>50</v>
      </c>
      <c r="T58" s="29" t="s">
        <v>51</v>
      </c>
      <c r="U58" s="39">
        <v>50311.1</v>
      </c>
      <c r="V58" s="186">
        <v>54769.7</v>
      </c>
      <c r="W58" s="187"/>
      <c r="X58" s="39">
        <v>59062.5</v>
      </c>
      <c r="Y58" s="39">
        <v>59062.5</v>
      </c>
      <c r="Z58" s="186">
        <v>59062.5</v>
      </c>
      <c r="AA58" s="187"/>
      <c r="AB58" s="39">
        <v>59062.5</v>
      </c>
      <c r="AC58" s="29">
        <v>2028</v>
      </c>
    </row>
    <row r="59" spans="1:29" ht="27" customHeight="1" thickBot="1" x14ac:dyDescent="0.3">
      <c r="A59" s="29">
        <v>6</v>
      </c>
      <c r="B59" s="29">
        <v>0</v>
      </c>
      <c r="C59" s="29">
        <v>1</v>
      </c>
      <c r="D59" s="94">
        <v>0</v>
      </c>
      <c r="E59" s="95"/>
      <c r="F59" s="29">
        <v>8</v>
      </c>
      <c r="G59" s="29">
        <v>0</v>
      </c>
      <c r="H59" s="29">
        <v>1</v>
      </c>
      <c r="I59" s="29">
        <v>0</v>
      </c>
      <c r="J59" s="29">
        <v>2</v>
      </c>
      <c r="K59" s="29">
        <v>1</v>
      </c>
      <c r="L59" s="29">
        <v>0</v>
      </c>
      <c r="M59" s="29">
        <v>1</v>
      </c>
      <c r="N59" s="29">
        <v>2</v>
      </c>
      <c r="O59" s="29">
        <v>0</v>
      </c>
      <c r="P59" s="29">
        <v>0</v>
      </c>
      <c r="Q59" s="77">
        <v>4</v>
      </c>
      <c r="R59" s="77">
        <v>0</v>
      </c>
      <c r="S59" s="216" t="s">
        <v>145</v>
      </c>
      <c r="T59" s="117" t="s">
        <v>24</v>
      </c>
      <c r="U59" s="98">
        <v>686.75199999999995</v>
      </c>
      <c r="V59" s="100">
        <v>0</v>
      </c>
      <c r="W59" s="101"/>
      <c r="X59" s="98">
        <v>0</v>
      </c>
      <c r="Y59" s="98">
        <v>0</v>
      </c>
      <c r="Z59" s="100">
        <v>0</v>
      </c>
      <c r="AA59" s="101"/>
      <c r="AB59" s="98">
        <f>SUM(U59:AA60)</f>
        <v>686.75199999999995</v>
      </c>
      <c r="AC59" s="92">
        <v>2024</v>
      </c>
    </row>
    <row r="60" spans="1:29" ht="26.25" customHeight="1" thickBot="1" x14ac:dyDescent="0.3">
      <c r="A60" s="29">
        <v>7</v>
      </c>
      <c r="B60" s="29">
        <v>4</v>
      </c>
      <c r="C60" s="29">
        <v>4</v>
      </c>
      <c r="D60" s="94">
        <v>0</v>
      </c>
      <c r="E60" s="95"/>
      <c r="F60" s="29">
        <v>8</v>
      </c>
      <c r="G60" s="29">
        <v>0</v>
      </c>
      <c r="H60" s="29">
        <v>1</v>
      </c>
      <c r="I60" s="29">
        <v>0</v>
      </c>
      <c r="J60" s="29">
        <v>2</v>
      </c>
      <c r="K60" s="29">
        <v>1</v>
      </c>
      <c r="L60" s="29">
        <v>0</v>
      </c>
      <c r="M60" s="29">
        <v>1</v>
      </c>
      <c r="N60" s="29">
        <v>2</v>
      </c>
      <c r="O60" s="29">
        <v>0</v>
      </c>
      <c r="P60" s="29">
        <v>0</v>
      </c>
      <c r="Q60" s="77">
        <v>4</v>
      </c>
      <c r="R60" s="77">
        <v>0</v>
      </c>
      <c r="S60" s="217"/>
      <c r="T60" s="118"/>
      <c r="U60" s="99"/>
      <c r="V60" s="102"/>
      <c r="W60" s="103"/>
      <c r="X60" s="99"/>
      <c r="Y60" s="99"/>
      <c r="Z60" s="102"/>
      <c r="AA60" s="103"/>
      <c r="AB60" s="99"/>
      <c r="AC60" s="172"/>
    </row>
    <row r="61" spans="1:29" ht="56.25" customHeight="1" thickBot="1" x14ac:dyDescent="0.3">
      <c r="A61" s="29"/>
      <c r="B61" s="29"/>
      <c r="C61" s="29"/>
      <c r="D61" s="94"/>
      <c r="E61" s="95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58" t="s">
        <v>146</v>
      </c>
      <c r="T61" s="48" t="s">
        <v>29</v>
      </c>
      <c r="U61" s="71">
        <v>1</v>
      </c>
      <c r="V61" s="135">
        <v>0</v>
      </c>
      <c r="W61" s="218"/>
      <c r="X61" s="71">
        <v>0</v>
      </c>
      <c r="Y61" s="71">
        <v>0</v>
      </c>
      <c r="Z61" s="135">
        <v>0</v>
      </c>
      <c r="AA61" s="218"/>
      <c r="AB61" s="71">
        <f>SUM(U61:AA61)</f>
        <v>1</v>
      </c>
      <c r="AC61" s="47">
        <v>2024</v>
      </c>
    </row>
    <row r="62" spans="1:29" ht="24" customHeight="1" thickBot="1" x14ac:dyDescent="0.3">
      <c r="A62" s="29">
        <v>6</v>
      </c>
      <c r="B62" s="29">
        <v>0</v>
      </c>
      <c r="C62" s="29">
        <v>1</v>
      </c>
      <c r="D62" s="94">
        <v>0</v>
      </c>
      <c r="E62" s="95"/>
      <c r="F62" s="29">
        <v>8</v>
      </c>
      <c r="G62" s="29">
        <v>0</v>
      </c>
      <c r="H62" s="29">
        <v>1</v>
      </c>
      <c r="I62" s="29">
        <v>0</v>
      </c>
      <c r="J62" s="29">
        <v>2</v>
      </c>
      <c r="K62" s="29">
        <v>1</v>
      </c>
      <c r="L62" s="29">
        <v>0</v>
      </c>
      <c r="M62" s="29">
        <v>2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105" t="s">
        <v>125</v>
      </c>
      <c r="T62" s="92" t="s">
        <v>24</v>
      </c>
      <c r="U62" s="107">
        <f>U65+U70+U75+U79+U82+U85+U88+U92+U95+U98</f>
        <v>239736.15199999997</v>
      </c>
      <c r="V62" s="109">
        <f>V65+V70+V75+V79+V82+V85+V88+V92+V95+V98</f>
        <v>228747.908</v>
      </c>
      <c r="W62" s="110"/>
      <c r="X62" s="107">
        <f>X65+X70+X75+X79+X82+X85+X88+X92+X95+X98</f>
        <v>227275.07200000001</v>
      </c>
      <c r="Y62" s="107">
        <f>Y65+Y70+Y75+Y79+Y82+Y85+Y88+Y92+Y95+Y98</f>
        <v>236876.64200000002</v>
      </c>
      <c r="Z62" s="109">
        <f>Z65+Z70+Z75+Z79+Z82+Z85+Z88+Z92+Z95+Z98</f>
        <v>236876.84200000003</v>
      </c>
      <c r="AA62" s="110"/>
      <c r="AB62" s="107">
        <f>U62+V62+X62+Y62+Z62</f>
        <v>1169512.6159999999</v>
      </c>
      <c r="AC62" s="92">
        <v>2028</v>
      </c>
    </row>
    <row r="63" spans="1:29" ht="28.5" customHeight="1" thickBot="1" x14ac:dyDescent="0.3">
      <c r="A63" s="29">
        <v>7</v>
      </c>
      <c r="B63" s="29">
        <v>4</v>
      </c>
      <c r="C63" s="29">
        <v>4</v>
      </c>
      <c r="D63" s="94">
        <v>0</v>
      </c>
      <c r="E63" s="95"/>
      <c r="F63" s="29">
        <v>8</v>
      </c>
      <c r="G63" s="29">
        <v>0</v>
      </c>
      <c r="H63" s="29">
        <v>1</v>
      </c>
      <c r="I63" s="29">
        <v>0</v>
      </c>
      <c r="J63" s="29">
        <v>2</v>
      </c>
      <c r="K63" s="29">
        <v>1</v>
      </c>
      <c r="L63" s="29">
        <v>0</v>
      </c>
      <c r="M63" s="29">
        <v>2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106"/>
      <c r="T63" s="93"/>
      <c r="U63" s="108"/>
      <c r="V63" s="111"/>
      <c r="W63" s="112"/>
      <c r="X63" s="108"/>
      <c r="Y63" s="108"/>
      <c r="Z63" s="111"/>
      <c r="AA63" s="112"/>
      <c r="AB63" s="108"/>
      <c r="AC63" s="93"/>
    </row>
    <row r="64" spans="1:29" ht="54" customHeight="1" thickBot="1" x14ac:dyDescent="0.3">
      <c r="A64" s="29"/>
      <c r="B64" s="29"/>
      <c r="C64" s="29"/>
      <c r="D64" s="94"/>
      <c r="E64" s="95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56" t="s">
        <v>52</v>
      </c>
      <c r="T64" s="29" t="s">
        <v>29</v>
      </c>
      <c r="U64" s="29">
        <v>2641</v>
      </c>
      <c r="V64" s="94">
        <v>2641</v>
      </c>
      <c r="W64" s="95"/>
      <c r="X64" s="29">
        <v>2641</v>
      </c>
      <c r="Y64" s="29">
        <v>2641</v>
      </c>
      <c r="Z64" s="94">
        <v>2641</v>
      </c>
      <c r="AA64" s="95"/>
      <c r="AB64" s="29">
        <v>2641</v>
      </c>
      <c r="AC64" s="29">
        <v>2028</v>
      </c>
    </row>
    <row r="65" spans="1:29" ht="27" customHeight="1" thickBot="1" x14ac:dyDescent="0.3">
      <c r="A65" s="29">
        <v>6</v>
      </c>
      <c r="B65" s="29">
        <v>0</v>
      </c>
      <c r="C65" s="29">
        <v>1</v>
      </c>
      <c r="D65" s="94">
        <v>0</v>
      </c>
      <c r="E65" s="95"/>
      <c r="F65" s="29">
        <v>8</v>
      </c>
      <c r="G65" s="29">
        <v>0</v>
      </c>
      <c r="H65" s="29">
        <v>1</v>
      </c>
      <c r="I65" s="29">
        <v>0</v>
      </c>
      <c r="J65" s="29">
        <v>2</v>
      </c>
      <c r="K65" s="29">
        <v>1</v>
      </c>
      <c r="L65" s="29">
        <v>0</v>
      </c>
      <c r="M65" s="29">
        <v>2</v>
      </c>
      <c r="N65" s="29">
        <v>2</v>
      </c>
      <c r="O65" s="29">
        <v>0</v>
      </c>
      <c r="P65" s="29">
        <v>0</v>
      </c>
      <c r="Q65" s="77">
        <v>1</v>
      </c>
      <c r="R65" s="77">
        <v>0</v>
      </c>
      <c r="S65" s="96" t="s">
        <v>53</v>
      </c>
      <c r="T65" s="92" t="s">
        <v>24</v>
      </c>
      <c r="U65" s="98">
        <v>57659.720999999998</v>
      </c>
      <c r="V65" s="100">
        <v>58943.341999999997</v>
      </c>
      <c r="W65" s="101"/>
      <c r="X65" s="98">
        <v>65846.527000000002</v>
      </c>
      <c r="Y65" s="98">
        <v>71846.527000000002</v>
      </c>
      <c r="Z65" s="100">
        <v>71846.527000000002</v>
      </c>
      <c r="AA65" s="101"/>
      <c r="AB65" s="98">
        <f>Z65+Y65+X65+V65+U65</f>
        <v>326142.64400000003</v>
      </c>
      <c r="AC65" s="92">
        <v>2028</v>
      </c>
    </row>
    <row r="66" spans="1:29" ht="26.25" customHeight="1" thickBot="1" x14ac:dyDescent="0.3">
      <c r="A66" s="29">
        <v>7</v>
      </c>
      <c r="B66" s="29">
        <v>4</v>
      </c>
      <c r="C66" s="29">
        <v>4</v>
      </c>
      <c r="D66" s="94">
        <v>0</v>
      </c>
      <c r="E66" s="95"/>
      <c r="F66" s="29">
        <v>8</v>
      </c>
      <c r="G66" s="29">
        <v>0</v>
      </c>
      <c r="H66" s="29">
        <v>1</v>
      </c>
      <c r="I66" s="29">
        <v>0</v>
      </c>
      <c r="J66" s="29">
        <v>2</v>
      </c>
      <c r="K66" s="29">
        <v>1</v>
      </c>
      <c r="L66" s="29">
        <v>0</v>
      </c>
      <c r="M66" s="29">
        <v>2</v>
      </c>
      <c r="N66" s="29">
        <v>2</v>
      </c>
      <c r="O66" s="29">
        <v>0</v>
      </c>
      <c r="P66" s="29">
        <v>0</v>
      </c>
      <c r="Q66" s="77">
        <v>1</v>
      </c>
      <c r="R66" s="77">
        <v>0</v>
      </c>
      <c r="S66" s="104"/>
      <c r="T66" s="93"/>
      <c r="U66" s="99"/>
      <c r="V66" s="102"/>
      <c r="W66" s="103"/>
      <c r="X66" s="99"/>
      <c r="Y66" s="99"/>
      <c r="Z66" s="102"/>
      <c r="AA66" s="103"/>
      <c r="AB66" s="99"/>
      <c r="AC66" s="93"/>
    </row>
    <row r="67" spans="1:29" ht="45.75" customHeight="1" thickBot="1" x14ac:dyDescent="0.3">
      <c r="A67" s="29"/>
      <c r="B67" s="29"/>
      <c r="C67" s="29"/>
      <c r="D67" s="94"/>
      <c r="E67" s="95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77"/>
      <c r="R67" s="77"/>
      <c r="S67" s="56" t="s">
        <v>54</v>
      </c>
      <c r="T67" s="29" t="s">
        <v>49</v>
      </c>
      <c r="U67" s="29">
        <v>2783</v>
      </c>
      <c r="V67" s="94">
        <v>2783</v>
      </c>
      <c r="W67" s="95"/>
      <c r="X67" s="29">
        <v>2783</v>
      </c>
      <c r="Y67" s="29">
        <v>2783</v>
      </c>
      <c r="Z67" s="94">
        <v>2783</v>
      </c>
      <c r="AA67" s="95"/>
      <c r="AB67" s="29">
        <v>2783</v>
      </c>
      <c r="AC67" s="29">
        <v>2028</v>
      </c>
    </row>
    <row r="68" spans="1:29" ht="63" customHeight="1" thickBot="1" x14ac:dyDescent="0.3">
      <c r="A68" s="29"/>
      <c r="B68" s="29"/>
      <c r="C68" s="29"/>
      <c r="D68" s="94"/>
      <c r="E68" s="95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77"/>
      <c r="R68" s="77"/>
      <c r="S68" s="56" t="s">
        <v>55</v>
      </c>
      <c r="T68" s="29" t="s">
        <v>49</v>
      </c>
      <c r="U68" s="29">
        <v>179141</v>
      </c>
      <c r="V68" s="94">
        <v>179141</v>
      </c>
      <c r="W68" s="95"/>
      <c r="X68" s="29">
        <v>179141</v>
      </c>
      <c r="Y68" s="29">
        <v>179141</v>
      </c>
      <c r="Z68" s="94">
        <v>179141</v>
      </c>
      <c r="AA68" s="95"/>
      <c r="AB68" s="29">
        <v>179141</v>
      </c>
      <c r="AC68" s="29">
        <v>2028</v>
      </c>
    </row>
    <row r="69" spans="1:29" ht="35.25" customHeight="1" thickBot="1" x14ac:dyDescent="0.3">
      <c r="A69" s="29"/>
      <c r="B69" s="29"/>
      <c r="C69" s="29"/>
      <c r="D69" s="94"/>
      <c r="E69" s="95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77"/>
      <c r="R69" s="77"/>
      <c r="S69" s="56" t="s">
        <v>56</v>
      </c>
      <c r="T69" s="29" t="s">
        <v>29</v>
      </c>
      <c r="U69" s="29">
        <v>152</v>
      </c>
      <c r="V69" s="94">
        <v>152</v>
      </c>
      <c r="W69" s="95"/>
      <c r="X69" s="29">
        <v>152</v>
      </c>
      <c r="Y69" s="29">
        <v>152</v>
      </c>
      <c r="Z69" s="94">
        <v>152</v>
      </c>
      <c r="AA69" s="95"/>
      <c r="AB69" s="29">
        <v>152</v>
      </c>
      <c r="AC69" s="29">
        <v>2028</v>
      </c>
    </row>
    <row r="70" spans="1:29" ht="25.5" customHeight="1" thickBot="1" x14ac:dyDescent="0.3">
      <c r="A70" s="29">
        <v>6</v>
      </c>
      <c r="B70" s="29">
        <v>0</v>
      </c>
      <c r="C70" s="29">
        <v>1</v>
      </c>
      <c r="D70" s="94">
        <v>0</v>
      </c>
      <c r="E70" s="95"/>
      <c r="F70" s="29">
        <v>8</v>
      </c>
      <c r="G70" s="29">
        <v>0</v>
      </c>
      <c r="H70" s="29">
        <v>1</v>
      </c>
      <c r="I70" s="29">
        <v>0</v>
      </c>
      <c r="J70" s="29">
        <v>2</v>
      </c>
      <c r="K70" s="29">
        <v>1</v>
      </c>
      <c r="L70" s="29">
        <v>0</v>
      </c>
      <c r="M70" s="29">
        <v>2</v>
      </c>
      <c r="N70" s="29">
        <v>2</v>
      </c>
      <c r="O70" s="29">
        <v>0</v>
      </c>
      <c r="P70" s="29">
        <v>0</v>
      </c>
      <c r="Q70" s="77">
        <v>2</v>
      </c>
      <c r="R70" s="77">
        <v>0</v>
      </c>
      <c r="S70" s="96" t="s">
        <v>57</v>
      </c>
      <c r="T70" s="92" t="s">
        <v>24</v>
      </c>
      <c r="U70" s="98">
        <v>50649.856</v>
      </c>
      <c r="V70" s="100">
        <v>48669.572999999997</v>
      </c>
      <c r="W70" s="101"/>
      <c r="X70" s="98">
        <v>54521.209000000003</v>
      </c>
      <c r="Y70" s="98">
        <v>57726.423000000003</v>
      </c>
      <c r="Z70" s="100">
        <v>57726.423000000003</v>
      </c>
      <c r="AA70" s="101"/>
      <c r="AB70" s="98">
        <f>Z70+Y70+X70+V70+U70</f>
        <v>269293.484</v>
      </c>
      <c r="AC70" s="92">
        <v>2028</v>
      </c>
    </row>
    <row r="71" spans="1:29" ht="24.75" customHeight="1" thickBot="1" x14ac:dyDescent="0.3">
      <c r="A71" s="29">
        <v>7</v>
      </c>
      <c r="B71" s="29">
        <v>4</v>
      </c>
      <c r="C71" s="29">
        <v>4</v>
      </c>
      <c r="D71" s="94">
        <v>0</v>
      </c>
      <c r="E71" s="95"/>
      <c r="F71" s="29">
        <v>8</v>
      </c>
      <c r="G71" s="29">
        <v>0</v>
      </c>
      <c r="H71" s="29">
        <v>1</v>
      </c>
      <c r="I71" s="29">
        <v>0</v>
      </c>
      <c r="J71" s="29">
        <v>2</v>
      </c>
      <c r="K71" s="29">
        <v>1</v>
      </c>
      <c r="L71" s="29">
        <v>0</v>
      </c>
      <c r="M71" s="29">
        <v>2</v>
      </c>
      <c r="N71" s="29">
        <v>2</v>
      </c>
      <c r="O71" s="29">
        <v>0</v>
      </c>
      <c r="P71" s="29">
        <v>0</v>
      </c>
      <c r="Q71" s="77">
        <v>2</v>
      </c>
      <c r="R71" s="77">
        <v>0</v>
      </c>
      <c r="S71" s="104"/>
      <c r="T71" s="93"/>
      <c r="U71" s="99"/>
      <c r="V71" s="102"/>
      <c r="W71" s="103"/>
      <c r="X71" s="99"/>
      <c r="Y71" s="99"/>
      <c r="Z71" s="102"/>
      <c r="AA71" s="103"/>
      <c r="AB71" s="99"/>
      <c r="AC71" s="93"/>
    </row>
    <row r="72" spans="1:29" ht="45.75" customHeight="1" thickBot="1" x14ac:dyDescent="0.3">
      <c r="A72" s="29"/>
      <c r="B72" s="29"/>
      <c r="C72" s="29"/>
      <c r="D72" s="94"/>
      <c r="E72" s="95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56" t="s">
        <v>54</v>
      </c>
      <c r="T72" s="29" t="s">
        <v>49</v>
      </c>
      <c r="U72" s="29">
        <v>2277</v>
      </c>
      <c r="V72" s="94">
        <v>2277</v>
      </c>
      <c r="W72" s="95"/>
      <c r="X72" s="29">
        <v>2277</v>
      </c>
      <c r="Y72" s="29">
        <v>2277</v>
      </c>
      <c r="Z72" s="94">
        <v>2277</v>
      </c>
      <c r="AA72" s="95"/>
      <c r="AB72" s="29">
        <v>2277</v>
      </c>
      <c r="AC72" s="29">
        <v>2028</v>
      </c>
    </row>
    <row r="73" spans="1:29" ht="63" customHeight="1" thickBot="1" x14ac:dyDescent="0.3">
      <c r="A73" s="29"/>
      <c r="B73" s="29"/>
      <c r="C73" s="29"/>
      <c r="D73" s="94"/>
      <c r="E73" s="95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56" t="s">
        <v>55</v>
      </c>
      <c r="T73" s="29" t="s">
        <v>49</v>
      </c>
      <c r="U73" s="29">
        <v>146569</v>
      </c>
      <c r="V73" s="94">
        <v>146569</v>
      </c>
      <c r="W73" s="95"/>
      <c r="X73" s="29">
        <v>146569</v>
      </c>
      <c r="Y73" s="29">
        <v>146569</v>
      </c>
      <c r="Z73" s="94">
        <v>146569</v>
      </c>
      <c r="AA73" s="95"/>
      <c r="AB73" s="29">
        <v>146569</v>
      </c>
      <c r="AC73" s="29">
        <v>2028</v>
      </c>
    </row>
    <row r="74" spans="1:29" ht="35.25" customHeight="1" thickBot="1" x14ac:dyDescent="0.3">
      <c r="A74" s="29"/>
      <c r="B74" s="29"/>
      <c r="C74" s="29"/>
      <c r="D74" s="94"/>
      <c r="E74" s="95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56" t="s">
        <v>56</v>
      </c>
      <c r="T74" s="29" t="s">
        <v>29</v>
      </c>
      <c r="U74" s="29">
        <v>124</v>
      </c>
      <c r="V74" s="94">
        <v>124</v>
      </c>
      <c r="W74" s="95"/>
      <c r="X74" s="29">
        <v>124</v>
      </c>
      <c r="Y74" s="29">
        <v>124</v>
      </c>
      <c r="Z74" s="94">
        <v>124</v>
      </c>
      <c r="AA74" s="95"/>
      <c r="AB74" s="29">
        <v>124</v>
      </c>
      <c r="AC74" s="29">
        <v>2028</v>
      </c>
    </row>
    <row r="75" spans="1:29" ht="27.75" customHeight="1" thickBot="1" x14ac:dyDescent="0.3">
      <c r="A75" s="77">
        <v>6</v>
      </c>
      <c r="B75" s="77">
        <v>0</v>
      </c>
      <c r="C75" s="77">
        <v>1</v>
      </c>
      <c r="D75" s="129">
        <v>0</v>
      </c>
      <c r="E75" s="130"/>
      <c r="F75" s="77">
        <v>8</v>
      </c>
      <c r="G75" s="77">
        <v>0</v>
      </c>
      <c r="H75" s="77">
        <v>1</v>
      </c>
      <c r="I75" s="77">
        <v>0</v>
      </c>
      <c r="J75" s="77">
        <v>2</v>
      </c>
      <c r="K75" s="77">
        <v>1</v>
      </c>
      <c r="L75" s="77">
        <v>0</v>
      </c>
      <c r="M75" s="77">
        <v>2</v>
      </c>
      <c r="N75" s="77">
        <v>2</v>
      </c>
      <c r="O75" s="77">
        <v>0</v>
      </c>
      <c r="P75" s="77">
        <v>0</v>
      </c>
      <c r="Q75" s="77">
        <v>3</v>
      </c>
      <c r="R75" s="77">
        <v>0</v>
      </c>
      <c r="S75" s="96" t="s">
        <v>58</v>
      </c>
      <c r="T75" s="92" t="s">
        <v>24</v>
      </c>
      <c r="U75" s="98">
        <v>4545.4560000000001</v>
      </c>
      <c r="V75" s="100">
        <v>16329.026</v>
      </c>
      <c r="W75" s="101"/>
      <c r="X75" s="98">
        <v>2101.3690000000001</v>
      </c>
      <c r="Y75" s="98">
        <v>2497.7249999999999</v>
      </c>
      <c r="Z75" s="100">
        <v>2497.7249999999999</v>
      </c>
      <c r="AA75" s="101"/>
      <c r="AB75" s="98">
        <f>U75+V75+X75+Y75+Z75</f>
        <v>27971.300999999996</v>
      </c>
      <c r="AC75" s="92">
        <v>2028</v>
      </c>
    </row>
    <row r="76" spans="1:29" ht="24.75" customHeight="1" thickBot="1" x14ac:dyDescent="0.3">
      <c r="A76" s="77">
        <v>7</v>
      </c>
      <c r="B76" s="77">
        <v>4</v>
      </c>
      <c r="C76" s="77">
        <v>4</v>
      </c>
      <c r="D76" s="129">
        <v>0</v>
      </c>
      <c r="E76" s="130"/>
      <c r="F76" s="77">
        <v>8</v>
      </c>
      <c r="G76" s="77">
        <v>0</v>
      </c>
      <c r="H76" s="77">
        <v>1</v>
      </c>
      <c r="I76" s="77">
        <v>0</v>
      </c>
      <c r="J76" s="77">
        <v>2</v>
      </c>
      <c r="K76" s="77">
        <v>1</v>
      </c>
      <c r="L76" s="77">
        <v>0</v>
      </c>
      <c r="M76" s="77">
        <v>2</v>
      </c>
      <c r="N76" s="77">
        <v>2</v>
      </c>
      <c r="O76" s="77">
        <v>0</v>
      </c>
      <c r="P76" s="77">
        <v>0</v>
      </c>
      <c r="Q76" s="77">
        <v>3</v>
      </c>
      <c r="R76" s="77">
        <v>0</v>
      </c>
      <c r="S76" s="104"/>
      <c r="T76" s="93"/>
      <c r="U76" s="99"/>
      <c r="V76" s="102"/>
      <c r="W76" s="103"/>
      <c r="X76" s="99"/>
      <c r="Y76" s="99"/>
      <c r="Z76" s="102"/>
      <c r="AA76" s="103"/>
      <c r="AB76" s="99"/>
      <c r="AC76" s="93"/>
    </row>
    <row r="77" spans="1:29" ht="37.5" customHeight="1" thickBot="1" x14ac:dyDescent="0.3">
      <c r="A77" s="77"/>
      <c r="B77" s="77"/>
      <c r="C77" s="77"/>
      <c r="D77" s="129"/>
      <c r="E77" s="130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56" t="s">
        <v>59</v>
      </c>
      <c r="T77" s="29" t="s">
        <v>29</v>
      </c>
      <c r="U77" s="29">
        <v>290</v>
      </c>
      <c r="V77" s="94">
        <v>290</v>
      </c>
      <c r="W77" s="95"/>
      <c r="X77" s="29">
        <v>290</v>
      </c>
      <c r="Y77" s="29">
        <v>290</v>
      </c>
      <c r="Z77" s="94">
        <v>290</v>
      </c>
      <c r="AA77" s="95"/>
      <c r="AB77" s="29">
        <v>290</v>
      </c>
      <c r="AC77" s="29">
        <v>2028</v>
      </c>
    </row>
    <row r="78" spans="1:29" ht="54" customHeight="1" thickBot="1" x14ac:dyDescent="0.3">
      <c r="A78" s="77"/>
      <c r="B78" s="77"/>
      <c r="C78" s="77"/>
      <c r="D78" s="78"/>
      <c r="E78" s="79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59" t="s">
        <v>60</v>
      </c>
      <c r="T78" s="29" t="s">
        <v>29</v>
      </c>
      <c r="U78" s="29">
        <v>2</v>
      </c>
      <c r="V78" s="94">
        <v>3</v>
      </c>
      <c r="W78" s="95"/>
      <c r="X78" s="29">
        <v>1</v>
      </c>
      <c r="Y78" s="29">
        <v>1</v>
      </c>
      <c r="Z78" s="94">
        <v>1</v>
      </c>
      <c r="AA78" s="95"/>
      <c r="AB78" s="29">
        <f>SUM(U78:AA78)</f>
        <v>8</v>
      </c>
      <c r="AC78" s="29">
        <v>2028</v>
      </c>
    </row>
    <row r="79" spans="1:29" ht="27" customHeight="1" x14ac:dyDescent="0.25">
      <c r="A79" s="84">
        <v>7</v>
      </c>
      <c r="B79" s="84">
        <v>4</v>
      </c>
      <c r="C79" s="84">
        <v>4</v>
      </c>
      <c r="D79" s="88">
        <v>0</v>
      </c>
      <c r="E79" s="89"/>
      <c r="F79" s="84">
        <v>8</v>
      </c>
      <c r="G79" s="84">
        <v>0</v>
      </c>
      <c r="H79" s="84">
        <v>1</v>
      </c>
      <c r="I79" s="84">
        <v>0</v>
      </c>
      <c r="J79" s="84">
        <v>2</v>
      </c>
      <c r="K79" s="84">
        <v>1</v>
      </c>
      <c r="L79" s="84">
        <v>0</v>
      </c>
      <c r="M79" s="84">
        <v>2</v>
      </c>
      <c r="N79" s="84">
        <v>2</v>
      </c>
      <c r="O79" s="84">
        <v>0</v>
      </c>
      <c r="P79" s="84">
        <v>0</v>
      </c>
      <c r="Q79" s="84">
        <v>6</v>
      </c>
      <c r="R79" s="86">
        <v>0</v>
      </c>
      <c r="S79" s="123" t="s">
        <v>112</v>
      </c>
      <c r="T79" s="127" t="s">
        <v>97</v>
      </c>
      <c r="U79" s="98">
        <v>0</v>
      </c>
      <c r="V79" s="100">
        <v>0</v>
      </c>
      <c r="W79" s="101"/>
      <c r="X79" s="98">
        <v>0</v>
      </c>
      <c r="Y79" s="98">
        <v>0</v>
      </c>
      <c r="Z79" s="100">
        <v>0.1</v>
      </c>
      <c r="AA79" s="101"/>
      <c r="AB79" s="98">
        <f>U79+V79+X79+Y79+Z79</f>
        <v>0.1</v>
      </c>
      <c r="AC79" s="92">
        <v>2028</v>
      </c>
    </row>
    <row r="80" spans="1:29" ht="28.5" customHeight="1" thickBot="1" x14ac:dyDescent="0.3">
      <c r="A80" s="85"/>
      <c r="B80" s="85"/>
      <c r="C80" s="85"/>
      <c r="D80" s="90"/>
      <c r="E80" s="91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7"/>
      <c r="S80" s="124"/>
      <c r="T80" s="128"/>
      <c r="U80" s="99"/>
      <c r="V80" s="102"/>
      <c r="W80" s="103"/>
      <c r="X80" s="99"/>
      <c r="Y80" s="99"/>
      <c r="Z80" s="102"/>
      <c r="AA80" s="103"/>
      <c r="AB80" s="99"/>
      <c r="AC80" s="93"/>
    </row>
    <row r="81" spans="1:29" ht="54" customHeight="1" thickBot="1" x14ac:dyDescent="0.3">
      <c r="A81" s="77"/>
      <c r="B81" s="77"/>
      <c r="C81" s="77"/>
      <c r="D81" s="78"/>
      <c r="E81" s="79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8"/>
      <c r="S81" s="60" t="s">
        <v>95</v>
      </c>
      <c r="T81" s="52" t="s">
        <v>29</v>
      </c>
      <c r="U81" s="29">
        <v>0</v>
      </c>
      <c r="V81" s="94">
        <v>0</v>
      </c>
      <c r="W81" s="95"/>
      <c r="X81" s="29">
        <v>0</v>
      </c>
      <c r="Y81" s="29">
        <v>0</v>
      </c>
      <c r="Z81" s="94">
        <v>1</v>
      </c>
      <c r="AA81" s="95"/>
      <c r="AB81" s="29">
        <f>U81+V81+X81+Y81+Z81</f>
        <v>1</v>
      </c>
      <c r="AC81" s="29">
        <v>2028</v>
      </c>
    </row>
    <row r="82" spans="1:29" ht="22.5" customHeight="1" x14ac:dyDescent="0.25">
      <c r="A82" s="84">
        <v>7</v>
      </c>
      <c r="B82" s="84">
        <v>4</v>
      </c>
      <c r="C82" s="84">
        <v>4</v>
      </c>
      <c r="D82" s="88">
        <v>0</v>
      </c>
      <c r="E82" s="89"/>
      <c r="F82" s="84">
        <v>8</v>
      </c>
      <c r="G82" s="84">
        <v>0</v>
      </c>
      <c r="H82" s="84">
        <v>1</v>
      </c>
      <c r="I82" s="84">
        <v>0</v>
      </c>
      <c r="J82" s="84">
        <v>2</v>
      </c>
      <c r="K82" s="84">
        <v>1</v>
      </c>
      <c r="L82" s="84">
        <v>0</v>
      </c>
      <c r="M82" s="84">
        <v>2</v>
      </c>
      <c r="N82" s="84">
        <v>2</v>
      </c>
      <c r="O82" s="84">
        <v>0</v>
      </c>
      <c r="P82" s="84">
        <v>0</v>
      </c>
      <c r="Q82" s="84">
        <v>7</v>
      </c>
      <c r="R82" s="86">
        <v>0</v>
      </c>
      <c r="S82" s="123" t="s">
        <v>107</v>
      </c>
      <c r="T82" s="125" t="s">
        <v>97</v>
      </c>
      <c r="U82" s="98">
        <v>0</v>
      </c>
      <c r="V82" s="100">
        <v>0</v>
      </c>
      <c r="W82" s="101"/>
      <c r="X82" s="98">
        <v>0</v>
      </c>
      <c r="Y82" s="98">
        <v>0</v>
      </c>
      <c r="Z82" s="100">
        <v>0.1</v>
      </c>
      <c r="AA82" s="101"/>
      <c r="AB82" s="98">
        <f>U82+V82+X82+Y82+Z82</f>
        <v>0.1</v>
      </c>
      <c r="AC82" s="92">
        <v>2028</v>
      </c>
    </row>
    <row r="83" spans="1:29" ht="24.75" customHeight="1" thickBot="1" x14ac:dyDescent="0.3">
      <c r="A83" s="85"/>
      <c r="B83" s="85"/>
      <c r="C83" s="85"/>
      <c r="D83" s="90"/>
      <c r="E83" s="91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7"/>
      <c r="S83" s="124"/>
      <c r="T83" s="126"/>
      <c r="U83" s="99"/>
      <c r="V83" s="102"/>
      <c r="W83" s="103"/>
      <c r="X83" s="99"/>
      <c r="Y83" s="99"/>
      <c r="Z83" s="102"/>
      <c r="AA83" s="103"/>
      <c r="AB83" s="99"/>
      <c r="AC83" s="93"/>
    </row>
    <row r="84" spans="1:29" ht="54" customHeight="1" thickBot="1" x14ac:dyDescent="0.3">
      <c r="A84" s="29"/>
      <c r="B84" s="29"/>
      <c r="C84" s="29"/>
      <c r="D84" s="68"/>
      <c r="E84" s="6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61" t="s">
        <v>108</v>
      </c>
      <c r="T84" s="47" t="s">
        <v>29</v>
      </c>
      <c r="U84" s="29">
        <v>0</v>
      </c>
      <c r="V84" s="94">
        <v>0</v>
      </c>
      <c r="W84" s="95"/>
      <c r="X84" s="29">
        <v>0</v>
      </c>
      <c r="Y84" s="29">
        <v>0</v>
      </c>
      <c r="Z84" s="94">
        <v>1</v>
      </c>
      <c r="AA84" s="95"/>
      <c r="AB84" s="29">
        <v>1</v>
      </c>
      <c r="AC84" s="29">
        <v>2028</v>
      </c>
    </row>
    <row r="85" spans="1:29" ht="24" customHeight="1" thickBot="1" x14ac:dyDescent="0.3">
      <c r="A85" s="29">
        <v>6</v>
      </c>
      <c r="B85" s="29">
        <v>0</v>
      </c>
      <c r="C85" s="29">
        <v>1</v>
      </c>
      <c r="D85" s="94">
        <v>0</v>
      </c>
      <c r="E85" s="95"/>
      <c r="F85" s="29">
        <v>8</v>
      </c>
      <c r="G85" s="29">
        <v>0</v>
      </c>
      <c r="H85" s="29">
        <v>1</v>
      </c>
      <c r="I85" s="29">
        <v>0</v>
      </c>
      <c r="J85" s="29">
        <v>2</v>
      </c>
      <c r="K85" s="29">
        <v>1</v>
      </c>
      <c r="L85" s="29">
        <v>0</v>
      </c>
      <c r="M85" s="29">
        <v>2</v>
      </c>
      <c r="N85" s="29" t="s">
        <v>46</v>
      </c>
      <c r="O85" s="29">
        <v>0</v>
      </c>
      <c r="P85" s="29">
        <v>6</v>
      </c>
      <c r="Q85" s="29">
        <v>8</v>
      </c>
      <c r="R85" s="68">
        <v>0</v>
      </c>
      <c r="S85" s="121" t="s">
        <v>109</v>
      </c>
      <c r="T85" s="117" t="s">
        <v>24</v>
      </c>
      <c r="U85" s="101">
        <v>1032.2429999999999</v>
      </c>
      <c r="V85" s="100">
        <v>1048.06</v>
      </c>
      <c r="W85" s="101"/>
      <c r="X85" s="98">
        <v>1048.06</v>
      </c>
      <c r="Y85" s="98">
        <v>1048.06</v>
      </c>
      <c r="Z85" s="100">
        <v>1048.06</v>
      </c>
      <c r="AA85" s="101"/>
      <c r="AB85" s="98">
        <f>Z85+Y85+X85+V85+U85</f>
        <v>5224.4830000000002</v>
      </c>
      <c r="AC85" s="92">
        <v>2028</v>
      </c>
    </row>
    <row r="86" spans="1:29" ht="26.25" customHeight="1" thickBot="1" x14ac:dyDescent="0.3">
      <c r="A86" s="29">
        <v>7</v>
      </c>
      <c r="B86" s="29">
        <v>4</v>
      </c>
      <c r="C86" s="29">
        <v>4</v>
      </c>
      <c r="D86" s="94">
        <v>0</v>
      </c>
      <c r="E86" s="95"/>
      <c r="F86" s="29">
        <v>8</v>
      </c>
      <c r="G86" s="29">
        <v>0</v>
      </c>
      <c r="H86" s="29">
        <v>1</v>
      </c>
      <c r="I86" s="29">
        <v>0</v>
      </c>
      <c r="J86" s="29">
        <v>2</v>
      </c>
      <c r="K86" s="29">
        <v>1</v>
      </c>
      <c r="L86" s="29">
        <v>0</v>
      </c>
      <c r="M86" s="29">
        <v>2</v>
      </c>
      <c r="N86" s="29" t="s">
        <v>46</v>
      </c>
      <c r="O86" s="29">
        <v>0</v>
      </c>
      <c r="P86" s="29">
        <v>6</v>
      </c>
      <c r="Q86" s="29">
        <v>8</v>
      </c>
      <c r="R86" s="68">
        <v>0</v>
      </c>
      <c r="S86" s="122"/>
      <c r="T86" s="118"/>
      <c r="U86" s="103"/>
      <c r="V86" s="102"/>
      <c r="W86" s="103"/>
      <c r="X86" s="99"/>
      <c r="Y86" s="99"/>
      <c r="Z86" s="102"/>
      <c r="AA86" s="103"/>
      <c r="AB86" s="99"/>
      <c r="AC86" s="93"/>
    </row>
    <row r="87" spans="1:29" ht="63.75" customHeight="1" thickBot="1" x14ac:dyDescent="0.3">
      <c r="A87" s="29"/>
      <c r="B87" s="29"/>
      <c r="C87" s="29"/>
      <c r="D87" s="68"/>
      <c r="E87" s="6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68"/>
      <c r="S87" s="58" t="s">
        <v>61</v>
      </c>
      <c r="T87" s="42" t="s">
        <v>48</v>
      </c>
      <c r="U87" s="50">
        <v>1</v>
      </c>
      <c r="V87" s="94">
        <v>1</v>
      </c>
      <c r="W87" s="95"/>
      <c r="X87" s="29">
        <v>1</v>
      </c>
      <c r="Y87" s="29">
        <v>1</v>
      </c>
      <c r="Z87" s="94">
        <v>1</v>
      </c>
      <c r="AA87" s="95"/>
      <c r="AB87" s="29">
        <v>1</v>
      </c>
      <c r="AC87" s="29">
        <v>2028</v>
      </c>
    </row>
    <row r="88" spans="1:29" ht="21.75" customHeight="1" thickBot="1" x14ac:dyDescent="0.3">
      <c r="A88" s="29">
        <v>6</v>
      </c>
      <c r="B88" s="29">
        <v>0</v>
      </c>
      <c r="C88" s="29">
        <v>1</v>
      </c>
      <c r="D88" s="94">
        <v>0</v>
      </c>
      <c r="E88" s="95"/>
      <c r="F88" s="29">
        <v>8</v>
      </c>
      <c r="G88" s="29">
        <v>0</v>
      </c>
      <c r="H88" s="29">
        <v>1</v>
      </c>
      <c r="I88" s="29">
        <v>0</v>
      </c>
      <c r="J88" s="29">
        <v>2</v>
      </c>
      <c r="K88" s="29">
        <v>1</v>
      </c>
      <c r="L88" s="29">
        <v>0</v>
      </c>
      <c r="M88" s="29">
        <v>2</v>
      </c>
      <c r="N88" s="29">
        <v>1</v>
      </c>
      <c r="O88" s="29">
        <v>0</v>
      </c>
      <c r="P88" s="29">
        <v>6</v>
      </c>
      <c r="Q88" s="29">
        <v>8</v>
      </c>
      <c r="R88" s="29">
        <v>0</v>
      </c>
      <c r="S88" s="119" t="s">
        <v>110</v>
      </c>
      <c r="T88" s="120" t="s">
        <v>24</v>
      </c>
      <c r="U88" s="98">
        <v>102191.976</v>
      </c>
      <c r="V88" s="100">
        <v>103757.90700000001</v>
      </c>
      <c r="W88" s="101"/>
      <c r="X88" s="98">
        <v>103757.90700000001</v>
      </c>
      <c r="Y88" s="98">
        <v>103757.90700000001</v>
      </c>
      <c r="Z88" s="100">
        <v>103757.90700000001</v>
      </c>
      <c r="AA88" s="101"/>
      <c r="AB88" s="98">
        <f>Z88+Y88+X88+V88+U88</f>
        <v>517223.60400000005</v>
      </c>
      <c r="AC88" s="92">
        <v>2028</v>
      </c>
    </row>
    <row r="89" spans="1:29" ht="28.5" customHeight="1" thickBot="1" x14ac:dyDescent="0.3">
      <c r="A89" s="29">
        <v>7</v>
      </c>
      <c r="B89" s="29">
        <v>4</v>
      </c>
      <c r="C89" s="29">
        <v>4</v>
      </c>
      <c r="D89" s="94">
        <v>0</v>
      </c>
      <c r="E89" s="95"/>
      <c r="F89" s="29">
        <v>8</v>
      </c>
      <c r="G89" s="29">
        <v>0</v>
      </c>
      <c r="H89" s="29">
        <v>1</v>
      </c>
      <c r="I89" s="29">
        <v>0</v>
      </c>
      <c r="J89" s="29">
        <v>2</v>
      </c>
      <c r="K89" s="29">
        <v>1</v>
      </c>
      <c r="L89" s="29">
        <v>0</v>
      </c>
      <c r="M89" s="29">
        <v>2</v>
      </c>
      <c r="N89" s="29">
        <v>1</v>
      </c>
      <c r="O89" s="29">
        <v>0</v>
      </c>
      <c r="P89" s="29">
        <v>6</v>
      </c>
      <c r="Q89" s="29">
        <v>8</v>
      </c>
      <c r="R89" s="29">
        <v>0</v>
      </c>
      <c r="S89" s="104"/>
      <c r="T89" s="93"/>
      <c r="U89" s="99"/>
      <c r="V89" s="102"/>
      <c r="W89" s="103"/>
      <c r="X89" s="99"/>
      <c r="Y89" s="99"/>
      <c r="Z89" s="102"/>
      <c r="AA89" s="103"/>
      <c r="AB89" s="99"/>
      <c r="AC89" s="93"/>
    </row>
    <row r="90" spans="1:29" ht="35.25" customHeight="1" thickBot="1" x14ac:dyDescent="0.3">
      <c r="A90" s="29"/>
      <c r="B90" s="29"/>
      <c r="C90" s="29"/>
      <c r="D90" s="94"/>
      <c r="E90" s="95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56" t="s">
        <v>62</v>
      </c>
      <c r="T90" s="29" t="s">
        <v>49</v>
      </c>
      <c r="U90" s="29">
        <v>212.75</v>
      </c>
      <c r="V90" s="94">
        <v>212.75</v>
      </c>
      <c r="W90" s="95"/>
      <c r="X90" s="29">
        <v>212.75</v>
      </c>
      <c r="Y90" s="29">
        <v>212.75</v>
      </c>
      <c r="Z90" s="94">
        <v>212.75</v>
      </c>
      <c r="AA90" s="95"/>
      <c r="AB90" s="29">
        <v>212.75</v>
      </c>
      <c r="AC90" s="29">
        <v>2028</v>
      </c>
    </row>
    <row r="91" spans="1:29" ht="57" customHeight="1" thickBot="1" x14ac:dyDescent="0.3">
      <c r="A91" s="29"/>
      <c r="B91" s="29"/>
      <c r="C91" s="29"/>
      <c r="D91" s="94"/>
      <c r="E91" s="95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56" t="s">
        <v>50</v>
      </c>
      <c r="T91" s="29" t="s">
        <v>51</v>
      </c>
      <c r="U91" s="39">
        <v>50311.1</v>
      </c>
      <c r="V91" s="186">
        <v>54769.7</v>
      </c>
      <c r="W91" s="187"/>
      <c r="X91" s="39">
        <v>59062.5</v>
      </c>
      <c r="Y91" s="39">
        <v>59062.5</v>
      </c>
      <c r="Z91" s="186">
        <v>59062.5</v>
      </c>
      <c r="AA91" s="187"/>
      <c r="AB91" s="39">
        <v>59062.5</v>
      </c>
      <c r="AC91" s="29">
        <v>2028</v>
      </c>
    </row>
    <row r="92" spans="1:29" ht="21.75" customHeight="1" thickBot="1" x14ac:dyDescent="0.3">
      <c r="A92" s="29">
        <v>6</v>
      </c>
      <c r="B92" s="29">
        <v>0</v>
      </c>
      <c r="C92" s="29">
        <v>1</v>
      </c>
      <c r="D92" s="94">
        <v>0</v>
      </c>
      <c r="E92" s="95"/>
      <c r="F92" s="29">
        <v>8</v>
      </c>
      <c r="G92" s="29">
        <v>0</v>
      </c>
      <c r="H92" s="29">
        <v>1</v>
      </c>
      <c r="I92" s="29">
        <v>0</v>
      </c>
      <c r="J92" s="29">
        <v>2</v>
      </c>
      <c r="K92" s="29">
        <v>1</v>
      </c>
      <c r="L92" s="29">
        <v>0</v>
      </c>
      <c r="M92" s="29">
        <v>2</v>
      </c>
      <c r="N92" s="29">
        <v>1</v>
      </c>
      <c r="O92" s="29">
        <v>0</v>
      </c>
      <c r="P92" s="29">
        <v>9</v>
      </c>
      <c r="Q92" s="29">
        <v>2</v>
      </c>
      <c r="R92" s="29">
        <v>0</v>
      </c>
      <c r="S92" s="96" t="s">
        <v>128</v>
      </c>
      <c r="T92" s="92" t="s">
        <v>24</v>
      </c>
      <c r="U92" s="98">
        <v>338.1</v>
      </c>
      <c r="V92" s="100">
        <v>0</v>
      </c>
      <c r="W92" s="101"/>
      <c r="X92" s="98">
        <v>0</v>
      </c>
      <c r="Y92" s="98">
        <v>0</v>
      </c>
      <c r="Z92" s="100">
        <v>0</v>
      </c>
      <c r="AA92" s="101"/>
      <c r="AB92" s="98">
        <f>U92+V92+X92+Y92+Z92</f>
        <v>338.1</v>
      </c>
      <c r="AC92" s="92">
        <v>2024</v>
      </c>
    </row>
    <row r="93" spans="1:29" ht="30" customHeight="1" thickBot="1" x14ac:dyDescent="0.3">
      <c r="A93" s="29">
        <v>7</v>
      </c>
      <c r="B93" s="29">
        <v>4</v>
      </c>
      <c r="C93" s="29">
        <v>4</v>
      </c>
      <c r="D93" s="94">
        <v>0</v>
      </c>
      <c r="E93" s="95"/>
      <c r="F93" s="29">
        <v>8</v>
      </c>
      <c r="G93" s="29">
        <v>0</v>
      </c>
      <c r="H93" s="29">
        <v>1</v>
      </c>
      <c r="I93" s="29">
        <v>0</v>
      </c>
      <c r="J93" s="29">
        <v>2</v>
      </c>
      <c r="K93" s="29">
        <v>1</v>
      </c>
      <c r="L93" s="29">
        <v>0</v>
      </c>
      <c r="M93" s="29">
        <v>2</v>
      </c>
      <c r="N93" s="29">
        <v>1</v>
      </c>
      <c r="O93" s="29">
        <v>0</v>
      </c>
      <c r="P93" s="29">
        <v>9</v>
      </c>
      <c r="Q93" s="29">
        <v>2</v>
      </c>
      <c r="R93" s="29">
        <v>0</v>
      </c>
      <c r="S93" s="104"/>
      <c r="T93" s="93"/>
      <c r="U93" s="99"/>
      <c r="V93" s="102"/>
      <c r="W93" s="103"/>
      <c r="X93" s="99"/>
      <c r="Y93" s="99"/>
      <c r="Z93" s="102"/>
      <c r="AA93" s="103"/>
      <c r="AB93" s="99"/>
      <c r="AC93" s="93"/>
    </row>
    <row r="94" spans="1:29" ht="57" customHeight="1" thickBot="1" x14ac:dyDescent="0.3">
      <c r="A94" s="29"/>
      <c r="B94" s="29"/>
      <c r="C94" s="29"/>
      <c r="D94" s="94"/>
      <c r="E94" s="95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56" t="s">
        <v>127</v>
      </c>
      <c r="T94" s="29" t="s">
        <v>29</v>
      </c>
      <c r="U94" s="29">
        <v>1</v>
      </c>
      <c r="V94" s="94">
        <v>0</v>
      </c>
      <c r="W94" s="136"/>
      <c r="X94" s="49">
        <v>0</v>
      </c>
      <c r="Y94" s="49">
        <v>0</v>
      </c>
      <c r="Z94" s="94">
        <v>0</v>
      </c>
      <c r="AA94" s="136"/>
      <c r="AB94" s="37">
        <v>1</v>
      </c>
      <c r="AC94" s="29">
        <v>2024</v>
      </c>
    </row>
    <row r="95" spans="1:29" ht="28.5" customHeight="1" thickBot="1" x14ac:dyDescent="0.3">
      <c r="A95" s="29">
        <v>6</v>
      </c>
      <c r="B95" s="29">
        <v>0</v>
      </c>
      <c r="C95" s="29">
        <v>1</v>
      </c>
      <c r="D95" s="94">
        <v>0</v>
      </c>
      <c r="E95" s="95"/>
      <c r="F95" s="29">
        <v>8</v>
      </c>
      <c r="G95" s="29">
        <v>0</v>
      </c>
      <c r="H95" s="29">
        <v>1</v>
      </c>
      <c r="I95" s="29">
        <v>0</v>
      </c>
      <c r="J95" s="29">
        <v>2</v>
      </c>
      <c r="K95" s="29">
        <v>1</v>
      </c>
      <c r="L95" s="29">
        <v>0</v>
      </c>
      <c r="M95" s="29">
        <v>2</v>
      </c>
      <c r="N95" s="29">
        <v>2</v>
      </c>
      <c r="O95" s="29">
        <v>0</v>
      </c>
      <c r="P95" s="29">
        <v>0</v>
      </c>
      <c r="Q95" s="29">
        <v>9</v>
      </c>
      <c r="R95" s="29">
        <v>0</v>
      </c>
      <c r="S95" s="96" t="s">
        <v>129</v>
      </c>
      <c r="T95" s="92" t="s">
        <v>126</v>
      </c>
      <c r="U95" s="98">
        <v>23072</v>
      </c>
      <c r="V95" s="100">
        <v>0</v>
      </c>
      <c r="W95" s="101"/>
      <c r="X95" s="98">
        <v>0</v>
      </c>
      <c r="Y95" s="98">
        <v>0</v>
      </c>
      <c r="Z95" s="100">
        <v>0</v>
      </c>
      <c r="AA95" s="101"/>
      <c r="AB95" s="98">
        <f t="shared" ref="AB95" si="2">U95+V95+X95+Y95+Z95</f>
        <v>23072</v>
      </c>
      <c r="AC95" s="92">
        <v>2024</v>
      </c>
    </row>
    <row r="96" spans="1:29" ht="26.25" customHeight="1" thickBot="1" x14ac:dyDescent="0.3">
      <c r="A96" s="29">
        <v>7</v>
      </c>
      <c r="B96" s="29">
        <v>4</v>
      </c>
      <c r="C96" s="29">
        <v>4</v>
      </c>
      <c r="D96" s="94">
        <v>0</v>
      </c>
      <c r="E96" s="95"/>
      <c r="F96" s="29">
        <v>8</v>
      </c>
      <c r="G96" s="29">
        <v>0</v>
      </c>
      <c r="H96" s="29">
        <v>1</v>
      </c>
      <c r="I96" s="29">
        <v>0</v>
      </c>
      <c r="J96" s="29">
        <v>2</v>
      </c>
      <c r="K96" s="29">
        <v>1</v>
      </c>
      <c r="L96" s="29">
        <v>0</v>
      </c>
      <c r="M96" s="29">
        <v>2</v>
      </c>
      <c r="N96" s="29">
        <v>2</v>
      </c>
      <c r="O96" s="29">
        <v>0</v>
      </c>
      <c r="P96" s="29">
        <v>0</v>
      </c>
      <c r="Q96" s="29">
        <v>9</v>
      </c>
      <c r="R96" s="29">
        <v>0</v>
      </c>
      <c r="S96" s="104"/>
      <c r="T96" s="93"/>
      <c r="U96" s="99"/>
      <c r="V96" s="102"/>
      <c r="W96" s="103"/>
      <c r="X96" s="99"/>
      <c r="Y96" s="99"/>
      <c r="Z96" s="102"/>
      <c r="AA96" s="103"/>
      <c r="AB96" s="99"/>
      <c r="AC96" s="93"/>
    </row>
    <row r="97" spans="1:29" ht="57" customHeight="1" thickBot="1" x14ac:dyDescent="0.3">
      <c r="A97" s="29"/>
      <c r="B97" s="29"/>
      <c r="C97" s="29"/>
      <c r="D97" s="94"/>
      <c r="E97" s="95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45" t="s">
        <v>130</v>
      </c>
      <c r="T97" s="47" t="s">
        <v>29</v>
      </c>
      <c r="U97" s="29">
        <v>1</v>
      </c>
      <c r="V97" s="94">
        <v>0</v>
      </c>
      <c r="W97" s="136"/>
      <c r="X97" s="49">
        <v>0</v>
      </c>
      <c r="Y97" s="49">
        <v>0</v>
      </c>
      <c r="Z97" s="94">
        <v>0</v>
      </c>
      <c r="AA97" s="136"/>
      <c r="AB97" s="29">
        <v>1</v>
      </c>
      <c r="AC97" s="29">
        <v>2024</v>
      </c>
    </row>
    <row r="98" spans="1:29" ht="28.5" customHeight="1" thickBot="1" x14ac:dyDescent="0.3">
      <c r="A98" s="29">
        <v>6</v>
      </c>
      <c r="B98" s="29">
        <v>0</v>
      </c>
      <c r="C98" s="29">
        <v>1</v>
      </c>
      <c r="D98" s="94">
        <v>0</v>
      </c>
      <c r="E98" s="95"/>
      <c r="F98" s="29">
        <v>8</v>
      </c>
      <c r="G98" s="29">
        <v>0</v>
      </c>
      <c r="H98" s="29">
        <v>1</v>
      </c>
      <c r="I98" s="29">
        <v>0</v>
      </c>
      <c r="J98" s="29">
        <v>2</v>
      </c>
      <c r="K98" s="29">
        <v>1</v>
      </c>
      <c r="L98" s="29">
        <v>0</v>
      </c>
      <c r="M98" s="29">
        <v>2</v>
      </c>
      <c r="N98" s="29">
        <v>2</v>
      </c>
      <c r="O98" s="29">
        <v>0</v>
      </c>
      <c r="P98" s="29">
        <v>1</v>
      </c>
      <c r="Q98" s="29">
        <v>1</v>
      </c>
      <c r="R98" s="29">
        <v>0</v>
      </c>
      <c r="S98" s="96" t="s">
        <v>143</v>
      </c>
      <c r="T98" s="92" t="s">
        <v>126</v>
      </c>
      <c r="U98" s="194">
        <v>246.8</v>
      </c>
      <c r="V98" s="100">
        <v>0</v>
      </c>
      <c r="W98" s="188"/>
      <c r="X98" s="98">
        <v>0</v>
      </c>
      <c r="Y98" s="98">
        <v>0</v>
      </c>
      <c r="Z98" s="100">
        <v>0</v>
      </c>
      <c r="AA98" s="188"/>
      <c r="AB98" s="98">
        <f>SUM(U98:AA99)</f>
        <v>246.8</v>
      </c>
      <c r="AC98" s="92">
        <v>2024</v>
      </c>
    </row>
    <row r="99" spans="1:29" ht="29.25" customHeight="1" thickBot="1" x14ac:dyDescent="0.3">
      <c r="A99" s="29">
        <v>7</v>
      </c>
      <c r="B99" s="29">
        <v>4</v>
      </c>
      <c r="C99" s="29">
        <v>4</v>
      </c>
      <c r="D99" s="94">
        <v>0</v>
      </c>
      <c r="E99" s="95"/>
      <c r="F99" s="29">
        <v>8</v>
      </c>
      <c r="G99" s="29">
        <v>0</v>
      </c>
      <c r="H99" s="29">
        <v>1</v>
      </c>
      <c r="I99" s="29">
        <v>0</v>
      </c>
      <c r="J99" s="29">
        <v>2</v>
      </c>
      <c r="K99" s="29">
        <v>1</v>
      </c>
      <c r="L99" s="29">
        <v>0</v>
      </c>
      <c r="M99" s="29">
        <v>2</v>
      </c>
      <c r="N99" s="29">
        <v>2</v>
      </c>
      <c r="O99" s="29">
        <v>0</v>
      </c>
      <c r="P99" s="29">
        <v>1</v>
      </c>
      <c r="Q99" s="29">
        <v>1</v>
      </c>
      <c r="R99" s="29">
        <v>0</v>
      </c>
      <c r="S99" s="104"/>
      <c r="T99" s="93"/>
      <c r="U99" s="195"/>
      <c r="V99" s="189"/>
      <c r="W99" s="190"/>
      <c r="X99" s="196"/>
      <c r="Y99" s="196"/>
      <c r="Z99" s="189"/>
      <c r="AA99" s="190"/>
      <c r="AB99" s="196"/>
      <c r="AC99" s="172"/>
    </row>
    <row r="100" spans="1:29" ht="57" customHeight="1" thickBot="1" x14ac:dyDescent="0.3">
      <c r="A100" s="29"/>
      <c r="B100" s="29"/>
      <c r="C100" s="29"/>
      <c r="D100" s="94"/>
      <c r="E100" s="95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68"/>
      <c r="S100" s="56" t="s">
        <v>144</v>
      </c>
      <c r="T100" s="47" t="s">
        <v>29</v>
      </c>
      <c r="U100" s="52">
        <v>1</v>
      </c>
      <c r="V100" s="94">
        <v>0</v>
      </c>
      <c r="W100" s="136"/>
      <c r="X100" s="51">
        <v>0</v>
      </c>
      <c r="Y100" s="51">
        <v>0</v>
      </c>
      <c r="Z100" s="94">
        <v>0</v>
      </c>
      <c r="AA100" s="136"/>
      <c r="AB100" s="47">
        <f>SUM(U100:AA100)</f>
        <v>1</v>
      </c>
      <c r="AC100" s="47">
        <v>2024</v>
      </c>
    </row>
    <row r="101" spans="1:29" ht="25.5" customHeight="1" thickBot="1" x14ac:dyDescent="0.3">
      <c r="A101" s="29">
        <v>6</v>
      </c>
      <c r="B101" s="29">
        <v>0</v>
      </c>
      <c r="C101" s="29">
        <v>1</v>
      </c>
      <c r="D101" s="94">
        <v>0</v>
      </c>
      <c r="E101" s="95"/>
      <c r="F101" s="29">
        <v>7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68">
        <v>0</v>
      </c>
      <c r="S101" s="115" t="s">
        <v>63</v>
      </c>
      <c r="T101" s="117" t="s">
        <v>24</v>
      </c>
      <c r="U101" s="110">
        <f>U104+U110+U113+U116+U107</f>
        <v>35652.643000000004</v>
      </c>
      <c r="V101" s="109">
        <f>V104+V107+V110+V113+V116</f>
        <v>35011.25</v>
      </c>
      <c r="W101" s="110"/>
      <c r="X101" s="107">
        <f>X104+X107+X110+X113+X116</f>
        <v>35011.25</v>
      </c>
      <c r="Y101" s="107">
        <f>Y104+Y107+Y110+Y113+Y116</f>
        <v>37011.25</v>
      </c>
      <c r="Z101" s="109">
        <f>Z104+Z107+Z110+Z113+Z116</f>
        <v>37011.25</v>
      </c>
      <c r="AA101" s="110"/>
      <c r="AB101" s="107">
        <f>Z101+Y101+X101+V101+U101</f>
        <v>179697.64300000001</v>
      </c>
      <c r="AC101" s="92">
        <v>2028</v>
      </c>
    </row>
    <row r="102" spans="1:29" ht="30.75" customHeight="1" thickBot="1" x14ac:dyDescent="0.3">
      <c r="A102" s="29">
        <v>7</v>
      </c>
      <c r="B102" s="29">
        <v>4</v>
      </c>
      <c r="C102" s="29">
        <v>4</v>
      </c>
      <c r="D102" s="94">
        <v>0</v>
      </c>
      <c r="E102" s="95"/>
      <c r="F102" s="29">
        <v>7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68">
        <v>0</v>
      </c>
      <c r="S102" s="116"/>
      <c r="T102" s="118"/>
      <c r="U102" s="112"/>
      <c r="V102" s="111"/>
      <c r="W102" s="112"/>
      <c r="X102" s="108"/>
      <c r="Y102" s="108"/>
      <c r="Z102" s="111"/>
      <c r="AA102" s="112"/>
      <c r="AB102" s="108"/>
      <c r="AC102" s="93"/>
    </row>
    <row r="103" spans="1:29" ht="50.25" customHeight="1" thickBot="1" x14ac:dyDescent="0.3">
      <c r="A103" s="29"/>
      <c r="B103" s="29"/>
      <c r="C103" s="29"/>
      <c r="D103" s="94"/>
      <c r="E103" s="95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62" t="s">
        <v>64</v>
      </c>
      <c r="T103" s="55" t="s">
        <v>49</v>
      </c>
      <c r="U103" s="29">
        <v>874</v>
      </c>
      <c r="V103" s="94">
        <v>874</v>
      </c>
      <c r="W103" s="95"/>
      <c r="X103" s="29">
        <v>874</v>
      </c>
      <c r="Y103" s="29">
        <v>874</v>
      </c>
      <c r="Z103" s="94">
        <v>874</v>
      </c>
      <c r="AA103" s="95"/>
      <c r="AB103" s="29">
        <v>874</v>
      </c>
      <c r="AC103" s="29">
        <v>2028</v>
      </c>
    </row>
    <row r="104" spans="1:29" ht="27" customHeight="1" thickBot="1" x14ac:dyDescent="0.3">
      <c r="A104" s="29">
        <v>6</v>
      </c>
      <c r="B104" s="29">
        <v>0</v>
      </c>
      <c r="C104" s="29">
        <v>1</v>
      </c>
      <c r="D104" s="94">
        <v>0</v>
      </c>
      <c r="E104" s="95"/>
      <c r="F104" s="29">
        <v>7</v>
      </c>
      <c r="G104" s="29">
        <v>0</v>
      </c>
      <c r="H104" s="29">
        <v>3</v>
      </c>
      <c r="I104" s="29">
        <v>0</v>
      </c>
      <c r="J104" s="29">
        <v>2</v>
      </c>
      <c r="K104" s="29">
        <v>1</v>
      </c>
      <c r="L104" s="29">
        <v>0</v>
      </c>
      <c r="M104" s="29">
        <v>3</v>
      </c>
      <c r="N104" s="29">
        <v>2</v>
      </c>
      <c r="O104" s="29">
        <v>0</v>
      </c>
      <c r="P104" s="29">
        <v>0</v>
      </c>
      <c r="Q104" s="29">
        <v>1</v>
      </c>
      <c r="R104" s="29">
        <v>0</v>
      </c>
      <c r="S104" s="96" t="s">
        <v>65</v>
      </c>
      <c r="T104" s="92" t="s">
        <v>24</v>
      </c>
      <c r="U104" s="98">
        <v>33252.981</v>
      </c>
      <c r="V104" s="100">
        <v>34935.667999999998</v>
      </c>
      <c r="W104" s="101"/>
      <c r="X104" s="98">
        <v>34935.667999999998</v>
      </c>
      <c r="Y104" s="98">
        <v>36935.667999999998</v>
      </c>
      <c r="Z104" s="100">
        <v>36935.667999999998</v>
      </c>
      <c r="AA104" s="101"/>
      <c r="AB104" s="98">
        <f>Z104+Y104+X104+V104+U104</f>
        <v>176995.65299999999</v>
      </c>
      <c r="AC104" s="92">
        <v>2028</v>
      </c>
    </row>
    <row r="105" spans="1:29" ht="28.5" customHeight="1" thickBot="1" x14ac:dyDescent="0.3">
      <c r="A105" s="29">
        <v>7</v>
      </c>
      <c r="B105" s="29">
        <v>4</v>
      </c>
      <c r="C105" s="29">
        <v>4</v>
      </c>
      <c r="D105" s="94">
        <v>0</v>
      </c>
      <c r="E105" s="95"/>
      <c r="F105" s="29">
        <v>7</v>
      </c>
      <c r="G105" s="29">
        <v>0</v>
      </c>
      <c r="H105" s="29">
        <v>3</v>
      </c>
      <c r="I105" s="29">
        <v>0</v>
      </c>
      <c r="J105" s="29">
        <v>2</v>
      </c>
      <c r="K105" s="29">
        <v>1</v>
      </c>
      <c r="L105" s="29">
        <v>0</v>
      </c>
      <c r="M105" s="29">
        <v>3</v>
      </c>
      <c r="N105" s="29">
        <v>2</v>
      </c>
      <c r="O105" s="29">
        <v>0</v>
      </c>
      <c r="P105" s="29">
        <v>0</v>
      </c>
      <c r="Q105" s="29">
        <v>1</v>
      </c>
      <c r="R105" s="68">
        <v>0</v>
      </c>
      <c r="S105" s="104"/>
      <c r="T105" s="93"/>
      <c r="U105" s="99"/>
      <c r="V105" s="102"/>
      <c r="W105" s="103"/>
      <c r="X105" s="99"/>
      <c r="Y105" s="99"/>
      <c r="Z105" s="102"/>
      <c r="AA105" s="103"/>
      <c r="AB105" s="99"/>
      <c r="AC105" s="93"/>
    </row>
    <row r="106" spans="1:29" ht="55.5" customHeight="1" thickBot="1" x14ac:dyDescent="0.3">
      <c r="A106" s="29"/>
      <c r="B106" s="29"/>
      <c r="C106" s="29"/>
      <c r="D106" s="94"/>
      <c r="E106" s="95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68"/>
      <c r="S106" s="56" t="s">
        <v>66</v>
      </c>
      <c r="T106" s="29" t="s">
        <v>49</v>
      </c>
      <c r="U106" s="29">
        <v>54.5</v>
      </c>
      <c r="V106" s="94">
        <v>54.5</v>
      </c>
      <c r="W106" s="95"/>
      <c r="X106" s="49">
        <v>54.5</v>
      </c>
      <c r="Y106" s="49">
        <v>54.5</v>
      </c>
      <c r="Z106" s="94">
        <v>54.5</v>
      </c>
      <c r="AA106" s="95"/>
      <c r="AB106" s="29">
        <v>54.5</v>
      </c>
      <c r="AC106" s="29">
        <v>2028</v>
      </c>
    </row>
    <row r="107" spans="1:29" ht="24" customHeight="1" thickBot="1" x14ac:dyDescent="0.3">
      <c r="A107" s="29">
        <v>6</v>
      </c>
      <c r="B107" s="29">
        <v>0</v>
      </c>
      <c r="C107" s="29">
        <v>1</v>
      </c>
      <c r="D107" s="94">
        <v>0</v>
      </c>
      <c r="E107" s="95"/>
      <c r="F107" s="29">
        <v>7</v>
      </c>
      <c r="G107" s="29">
        <v>0</v>
      </c>
      <c r="H107" s="29">
        <v>5</v>
      </c>
      <c r="I107" s="29">
        <v>0</v>
      </c>
      <c r="J107" s="29">
        <v>2</v>
      </c>
      <c r="K107" s="29">
        <v>1</v>
      </c>
      <c r="L107" s="29">
        <v>0</v>
      </c>
      <c r="M107" s="29">
        <v>3</v>
      </c>
      <c r="N107" s="29">
        <v>2</v>
      </c>
      <c r="O107" s="29">
        <v>0</v>
      </c>
      <c r="P107" s="29">
        <v>0</v>
      </c>
      <c r="Q107" s="29">
        <v>2</v>
      </c>
      <c r="R107" s="29">
        <v>0</v>
      </c>
      <c r="S107" s="96" t="s">
        <v>114</v>
      </c>
      <c r="T107" s="92" t="s">
        <v>24</v>
      </c>
      <c r="U107" s="98">
        <v>49.58</v>
      </c>
      <c r="V107" s="100">
        <v>75.581999999999994</v>
      </c>
      <c r="W107" s="101"/>
      <c r="X107" s="98">
        <v>75.581999999999994</v>
      </c>
      <c r="Y107" s="98">
        <v>75.581999999999994</v>
      </c>
      <c r="Z107" s="100">
        <v>75.581999999999994</v>
      </c>
      <c r="AA107" s="101"/>
      <c r="AB107" s="98">
        <f>U107+V107+X107+Y107+Z107</f>
        <v>351.90799999999996</v>
      </c>
      <c r="AC107" s="92">
        <v>2028</v>
      </c>
    </row>
    <row r="108" spans="1:29" ht="25.5" customHeight="1" thickBot="1" x14ac:dyDescent="0.3">
      <c r="A108" s="29">
        <v>7</v>
      </c>
      <c r="B108" s="29">
        <v>4</v>
      </c>
      <c r="C108" s="29">
        <v>4</v>
      </c>
      <c r="D108" s="94">
        <v>0</v>
      </c>
      <c r="E108" s="95"/>
      <c r="F108" s="29">
        <v>7</v>
      </c>
      <c r="G108" s="29">
        <v>0</v>
      </c>
      <c r="H108" s="29">
        <v>5</v>
      </c>
      <c r="I108" s="29">
        <v>0</v>
      </c>
      <c r="J108" s="29">
        <v>2</v>
      </c>
      <c r="K108" s="29">
        <v>1</v>
      </c>
      <c r="L108" s="29">
        <v>0</v>
      </c>
      <c r="M108" s="29">
        <v>3</v>
      </c>
      <c r="N108" s="29">
        <v>2</v>
      </c>
      <c r="O108" s="29">
        <v>0</v>
      </c>
      <c r="P108" s="29">
        <v>0</v>
      </c>
      <c r="Q108" s="29">
        <v>2</v>
      </c>
      <c r="R108" s="29">
        <v>0</v>
      </c>
      <c r="S108" s="104"/>
      <c r="T108" s="93"/>
      <c r="U108" s="99"/>
      <c r="V108" s="102"/>
      <c r="W108" s="103"/>
      <c r="X108" s="99"/>
      <c r="Y108" s="99"/>
      <c r="Z108" s="102"/>
      <c r="AA108" s="103"/>
      <c r="AB108" s="99"/>
      <c r="AC108" s="93"/>
    </row>
    <row r="109" spans="1:29" ht="55.5" customHeight="1" thickBot="1" x14ac:dyDescent="0.3">
      <c r="A109" s="29"/>
      <c r="B109" s="29"/>
      <c r="C109" s="29"/>
      <c r="D109" s="94"/>
      <c r="E109" s="95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56" t="s">
        <v>68</v>
      </c>
      <c r="T109" s="29" t="s">
        <v>49</v>
      </c>
      <c r="U109" s="29">
        <v>29</v>
      </c>
      <c r="V109" s="94">
        <v>29</v>
      </c>
      <c r="W109" s="95"/>
      <c r="X109" s="29">
        <v>29</v>
      </c>
      <c r="Y109" s="29">
        <v>29</v>
      </c>
      <c r="Z109" s="94">
        <v>29</v>
      </c>
      <c r="AA109" s="95"/>
      <c r="AB109" s="29">
        <v>29</v>
      </c>
      <c r="AC109" s="29">
        <v>2028</v>
      </c>
    </row>
    <row r="110" spans="1:29" ht="25.5" customHeight="1" thickBot="1" x14ac:dyDescent="0.3">
      <c r="A110" s="29">
        <v>6</v>
      </c>
      <c r="B110" s="29">
        <v>0</v>
      </c>
      <c r="C110" s="29">
        <v>1</v>
      </c>
      <c r="D110" s="94">
        <v>0</v>
      </c>
      <c r="E110" s="95"/>
      <c r="F110" s="29">
        <v>7</v>
      </c>
      <c r="G110" s="29">
        <v>0</v>
      </c>
      <c r="H110" s="29">
        <v>3</v>
      </c>
      <c r="I110" s="29">
        <v>0</v>
      </c>
      <c r="J110" s="29">
        <v>2</v>
      </c>
      <c r="K110" s="29">
        <v>1</v>
      </c>
      <c r="L110" s="29">
        <v>0</v>
      </c>
      <c r="M110" s="29">
        <v>3</v>
      </c>
      <c r="N110" s="29">
        <v>2</v>
      </c>
      <c r="O110" s="29">
        <v>0</v>
      </c>
      <c r="P110" s="29">
        <v>0</v>
      </c>
      <c r="Q110" s="29">
        <v>3</v>
      </c>
      <c r="R110" s="68">
        <v>0</v>
      </c>
      <c r="S110" s="96" t="s">
        <v>117</v>
      </c>
      <c r="T110" s="92" t="s">
        <v>24</v>
      </c>
      <c r="U110" s="98">
        <v>560.68200000000002</v>
      </c>
      <c r="V110" s="100">
        <v>0</v>
      </c>
      <c r="W110" s="101"/>
      <c r="X110" s="98">
        <v>0</v>
      </c>
      <c r="Y110" s="98">
        <v>0</v>
      </c>
      <c r="Z110" s="100">
        <f>V110</f>
        <v>0</v>
      </c>
      <c r="AA110" s="101"/>
      <c r="AB110" s="98">
        <f>U110+V110+X110+Y110+Z110</f>
        <v>560.68200000000002</v>
      </c>
      <c r="AC110" s="92">
        <v>2024</v>
      </c>
    </row>
    <row r="111" spans="1:29" ht="28.5" customHeight="1" thickBot="1" x14ac:dyDescent="0.3">
      <c r="A111" s="29">
        <v>7</v>
      </c>
      <c r="B111" s="29">
        <v>4</v>
      </c>
      <c r="C111" s="29">
        <v>4</v>
      </c>
      <c r="D111" s="94">
        <v>0</v>
      </c>
      <c r="E111" s="95"/>
      <c r="F111" s="29">
        <v>7</v>
      </c>
      <c r="G111" s="29">
        <v>0</v>
      </c>
      <c r="H111" s="29">
        <v>3</v>
      </c>
      <c r="I111" s="29">
        <v>0</v>
      </c>
      <c r="J111" s="29">
        <v>2</v>
      </c>
      <c r="K111" s="29">
        <v>1</v>
      </c>
      <c r="L111" s="29">
        <v>0</v>
      </c>
      <c r="M111" s="29">
        <v>3</v>
      </c>
      <c r="N111" s="29">
        <v>2</v>
      </c>
      <c r="O111" s="29">
        <v>0</v>
      </c>
      <c r="P111" s="29">
        <v>0</v>
      </c>
      <c r="Q111" s="29">
        <v>3</v>
      </c>
      <c r="R111" s="68">
        <v>0</v>
      </c>
      <c r="S111" s="104"/>
      <c r="T111" s="93"/>
      <c r="U111" s="99"/>
      <c r="V111" s="102"/>
      <c r="W111" s="103"/>
      <c r="X111" s="99"/>
      <c r="Y111" s="99"/>
      <c r="Z111" s="102"/>
      <c r="AA111" s="103"/>
      <c r="AB111" s="99"/>
      <c r="AC111" s="93"/>
    </row>
    <row r="112" spans="1:29" ht="52.5" customHeight="1" thickBot="1" x14ac:dyDescent="0.3">
      <c r="A112" s="29"/>
      <c r="B112" s="29"/>
      <c r="C112" s="29"/>
      <c r="D112" s="94"/>
      <c r="E112" s="95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45" t="s">
        <v>67</v>
      </c>
      <c r="T112" s="29" t="s">
        <v>49</v>
      </c>
      <c r="U112" s="29">
        <v>415</v>
      </c>
      <c r="V112" s="94">
        <v>415</v>
      </c>
      <c r="W112" s="95"/>
      <c r="X112" s="29">
        <v>415</v>
      </c>
      <c r="Y112" s="29">
        <v>415</v>
      </c>
      <c r="Z112" s="94">
        <v>415</v>
      </c>
      <c r="AA112" s="95"/>
      <c r="AB112" s="29">
        <v>415</v>
      </c>
      <c r="AC112" s="29">
        <v>2028</v>
      </c>
    </row>
    <row r="113" spans="1:29" ht="23.25" customHeight="1" thickBot="1" x14ac:dyDescent="0.3">
      <c r="A113" s="29">
        <v>6</v>
      </c>
      <c r="B113" s="29">
        <v>0</v>
      </c>
      <c r="C113" s="29">
        <v>1</v>
      </c>
      <c r="D113" s="94">
        <v>0</v>
      </c>
      <c r="E113" s="95"/>
      <c r="F113" s="29">
        <v>7</v>
      </c>
      <c r="G113" s="29">
        <v>0</v>
      </c>
      <c r="H113" s="29">
        <v>3</v>
      </c>
      <c r="I113" s="29">
        <v>0</v>
      </c>
      <c r="J113" s="29">
        <v>2</v>
      </c>
      <c r="K113" s="29">
        <v>1</v>
      </c>
      <c r="L113" s="29">
        <v>0</v>
      </c>
      <c r="M113" s="29">
        <v>3</v>
      </c>
      <c r="N113" s="29">
        <v>2</v>
      </c>
      <c r="O113" s="29">
        <v>0</v>
      </c>
      <c r="P113" s="29">
        <v>0</v>
      </c>
      <c r="Q113" s="29">
        <v>4</v>
      </c>
      <c r="R113" s="68">
        <v>0</v>
      </c>
      <c r="S113" s="121" t="s">
        <v>116</v>
      </c>
      <c r="T113" s="127" t="s">
        <v>24</v>
      </c>
      <c r="U113" s="98">
        <v>15</v>
      </c>
      <c r="V113" s="100">
        <v>0</v>
      </c>
      <c r="W113" s="101"/>
      <c r="X113" s="98">
        <f>V113</f>
        <v>0</v>
      </c>
      <c r="Y113" s="98">
        <f>X113</f>
        <v>0</v>
      </c>
      <c r="Z113" s="100">
        <f>Y113</f>
        <v>0</v>
      </c>
      <c r="AA113" s="101"/>
      <c r="AB113" s="98">
        <f>Z113+Y113+X113+V113+U113</f>
        <v>15</v>
      </c>
      <c r="AC113" s="92">
        <v>2024</v>
      </c>
    </row>
    <row r="114" spans="1:29" ht="26.25" customHeight="1" thickBot="1" x14ac:dyDescent="0.3">
      <c r="A114" s="29">
        <v>7</v>
      </c>
      <c r="B114" s="29">
        <v>4</v>
      </c>
      <c r="C114" s="29">
        <v>4</v>
      </c>
      <c r="D114" s="94">
        <v>0</v>
      </c>
      <c r="E114" s="95"/>
      <c r="F114" s="29">
        <v>7</v>
      </c>
      <c r="G114" s="29">
        <v>0</v>
      </c>
      <c r="H114" s="29">
        <v>3</v>
      </c>
      <c r="I114" s="29">
        <v>0</v>
      </c>
      <c r="J114" s="29">
        <v>2</v>
      </c>
      <c r="K114" s="29">
        <v>1</v>
      </c>
      <c r="L114" s="29">
        <v>0</v>
      </c>
      <c r="M114" s="29">
        <v>3</v>
      </c>
      <c r="N114" s="29">
        <v>2</v>
      </c>
      <c r="O114" s="29">
        <v>0</v>
      </c>
      <c r="P114" s="29">
        <v>0</v>
      </c>
      <c r="Q114" s="29">
        <v>4</v>
      </c>
      <c r="R114" s="68">
        <v>0</v>
      </c>
      <c r="S114" s="122"/>
      <c r="T114" s="128"/>
      <c r="U114" s="99"/>
      <c r="V114" s="102"/>
      <c r="W114" s="103"/>
      <c r="X114" s="99"/>
      <c r="Y114" s="99"/>
      <c r="Z114" s="102"/>
      <c r="AA114" s="103"/>
      <c r="AB114" s="99"/>
      <c r="AC114" s="93"/>
    </row>
    <row r="115" spans="1:29" ht="51.75" customHeight="1" thickBot="1" x14ac:dyDescent="0.3">
      <c r="A115" s="29"/>
      <c r="B115" s="29"/>
      <c r="C115" s="29"/>
      <c r="D115" s="94"/>
      <c r="E115" s="95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46" t="s">
        <v>98</v>
      </c>
      <c r="T115" s="29" t="s">
        <v>49</v>
      </c>
      <c r="U115" s="29">
        <v>3</v>
      </c>
      <c r="V115" s="94">
        <v>0</v>
      </c>
      <c r="W115" s="95"/>
      <c r="X115" s="29">
        <v>0</v>
      </c>
      <c r="Y115" s="29">
        <v>0</v>
      </c>
      <c r="Z115" s="94">
        <v>0</v>
      </c>
      <c r="AA115" s="95"/>
      <c r="AB115" s="29">
        <v>0</v>
      </c>
      <c r="AC115" s="29">
        <v>2024</v>
      </c>
    </row>
    <row r="116" spans="1:29" ht="22.5" customHeight="1" thickBot="1" x14ac:dyDescent="0.3">
      <c r="A116" s="29">
        <v>6</v>
      </c>
      <c r="B116" s="29">
        <v>0</v>
      </c>
      <c r="C116" s="29">
        <v>1</v>
      </c>
      <c r="D116" s="94">
        <v>0</v>
      </c>
      <c r="E116" s="95"/>
      <c r="F116" s="29">
        <v>7</v>
      </c>
      <c r="G116" s="29">
        <v>0</v>
      </c>
      <c r="H116" s="29">
        <v>3</v>
      </c>
      <c r="I116" s="29">
        <v>0</v>
      </c>
      <c r="J116" s="29">
        <v>2</v>
      </c>
      <c r="K116" s="29">
        <v>1</v>
      </c>
      <c r="L116" s="29">
        <v>0</v>
      </c>
      <c r="M116" s="29">
        <v>3</v>
      </c>
      <c r="N116" s="29">
        <v>2</v>
      </c>
      <c r="O116" s="29">
        <v>0</v>
      </c>
      <c r="P116" s="29">
        <v>0</v>
      </c>
      <c r="Q116" s="29">
        <v>5</v>
      </c>
      <c r="R116" s="29">
        <v>0</v>
      </c>
      <c r="S116" s="96" t="s">
        <v>115</v>
      </c>
      <c r="T116" s="92" t="s">
        <v>97</v>
      </c>
      <c r="U116" s="98">
        <v>1774.4</v>
      </c>
      <c r="V116" s="100">
        <v>0</v>
      </c>
      <c r="W116" s="101"/>
      <c r="X116" s="98">
        <v>0</v>
      </c>
      <c r="Y116" s="98">
        <v>0</v>
      </c>
      <c r="Z116" s="100">
        <v>0</v>
      </c>
      <c r="AA116" s="101"/>
      <c r="AB116" s="98">
        <f>U116+V116+X116+Y116+Z116</f>
        <v>1774.4</v>
      </c>
      <c r="AC116" s="92">
        <v>2024</v>
      </c>
    </row>
    <row r="117" spans="1:29" ht="25.5" customHeight="1" thickBot="1" x14ac:dyDescent="0.3">
      <c r="A117" s="29">
        <v>7</v>
      </c>
      <c r="B117" s="29">
        <v>4</v>
      </c>
      <c r="C117" s="29">
        <v>4</v>
      </c>
      <c r="D117" s="94">
        <v>0</v>
      </c>
      <c r="E117" s="95"/>
      <c r="F117" s="29">
        <v>7</v>
      </c>
      <c r="G117" s="29">
        <v>0</v>
      </c>
      <c r="H117" s="29">
        <v>3</v>
      </c>
      <c r="I117" s="29">
        <v>0</v>
      </c>
      <c r="J117" s="29">
        <v>2</v>
      </c>
      <c r="K117" s="29">
        <v>1</v>
      </c>
      <c r="L117" s="29">
        <v>0</v>
      </c>
      <c r="M117" s="29">
        <v>3</v>
      </c>
      <c r="N117" s="29">
        <v>2</v>
      </c>
      <c r="O117" s="29">
        <v>0</v>
      </c>
      <c r="P117" s="29">
        <v>0</v>
      </c>
      <c r="Q117" s="29">
        <v>5</v>
      </c>
      <c r="R117" s="29">
        <v>0</v>
      </c>
      <c r="S117" s="104"/>
      <c r="T117" s="93"/>
      <c r="U117" s="99"/>
      <c r="V117" s="102"/>
      <c r="W117" s="103"/>
      <c r="X117" s="99"/>
      <c r="Y117" s="99"/>
      <c r="Z117" s="102"/>
      <c r="AA117" s="103"/>
      <c r="AB117" s="99"/>
      <c r="AC117" s="93"/>
    </row>
    <row r="118" spans="1:29" ht="66" customHeight="1" thickBot="1" x14ac:dyDescent="0.3">
      <c r="A118" s="29"/>
      <c r="B118" s="29"/>
      <c r="C118" s="29"/>
      <c r="D118" s="68"/>
      <c r="E118" s="6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46" t="s">
        <v>99</v>
      </c>
      <c r="T118" s="29" t="s">
        <v>29</v>
      </c>
      <c r="U118" s="29">
        <v>1</v>
      </c>
      <c r="V118" s="94">
        <v>0</v>
      </c>
      <c r="W118" s="95"/>
      <c r="X118" s="49">
        <v>0</v>
      </c>
      <c r="Y118" s="49">
        <v>0</v>
      </c>
      <c r="Z118" s="94">
        <v>0</v>
      </c>
      <c r="AA118" s="95"/>
      <c r="AB118" s="29">
        <v>0</v>
      </c>
      <c r="AC118" s="29">
        <v>2024</v>
      </c>
    </row>
    <row r="119" spans="1:29" ht="28.5" customHeight="1" thickBot="1" x14ac:dyDescent="0.3">
      <c r="A119" s="29">
        <v>6</v>
      </c>
      <c r="B119" s="29">
        <v>0</v>
      </c>
      <c r="C119" s="29">
        <v>1</v>
      </c>
      <c r="D119" s="94">
        <v>0</v>
      </c>
      <c r="E119" s="95"/>
      <c r="F119" s="29">
        <v>8</v>
      </c>
      <c r="G119" s="29">
        <v>0</v>
      </c>
      <c r="H119" s="29">
        <v>1</v>
      </c>
      <c r="I119" s="29">
        <v>0</v>
      </c>
      <c r="J119" s="29">
        <v>2</v>
      </c>
      <c r="K119" s="29">
        <v>1</v>
      </c>
      <c r="L119" s="29">
        <v>0</v>
      </c>
      <c r="M119" s="29">
        <v>4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113" t="s">
        <v>103</v>
      </c>
      <c r="T119" s="92" t="s">
        <v>24</v>
      </c>
      <c r="U119" s="107">
        <f>U136</f>
        <v>2120</v>
      </c>
      <c r="V119" s="109">
        <f>V136</f>
        <v>7969.1980000000003</v>
      </c>
      <c r="W119" s="110"/>
      <c r="X119" s="107">
        <f>X136</f>
        <v>7969.1980000000003</v>
      </c>
      <c r="Y119" s="107">
        <f>Y136</f>
        <v>7969.1980000000003</v>
      </c>
      <c r="Z119" s="109">
        <f>Z136</f>
        <v>7969.1980000000003</v>
      </c>
      <c r="AA119" s="110"/>
      <c r="AB119" s="107">
        <f>U119+V119+X119+Y119+Z119</f>
        <v>33996.792000000001</v>
      </c>
      <c r="AC119" s="92">
        <v>2028</v>
      </c>
    </row>
    <row r="120" spans="1:29" ht="26.25" customHeight="1" thickBot="1" x14ac:dyDescent="0.3">
      <c r="A120" s="29">
        <v>7</v>
      </c>
      <c r="B120" s="29">
        <v>4</v>
      </c>
      <c r="C120" s="29">
        <v>4</v>
      </c>
      <c r="D120" s="94">
        <v>0</v>
      </c>
      <c r="E120" s="95"/>
      <c r="F120" s="29">
        <v>8</v>
      </c>
      <c r="G120" s="29">
        <v>0</v>
      </c>
      <c r="H120" s="29">
        <v>1</v>
      </c>
      <c r="I120" s="29">
        <v>0</v>
      </c>
      <c r="J120" s="29">
        <v>2</v>
      </c>
      <c r="K120" s="29">
        <v>1</v>
      </c>
      <c r="L120" s="29">
        <v>0</v>
      </c>
      <c r="M120" s="29">
        <v>4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114"/>
      <c r="T120" s="93"/>
      <c r="U120" s="108"/>
      <c r="V120" s="111"/>
      <c r="W120" s="112"/>
      <c r="X120" s="108"/>
      <c r="Y120" s="108"/>
      <c r="Z120" s="111"/>
      <c r="AA120" s="112"/>
      <c r="AB120" s="108"/>
      <c r="AC120" s="93"/>
    </row>
    <row r="121" spans="1:29" ht="36" customHeight="1" thickBot="1" x14ac:dyDescent="0.3">
      <c r="A121" s="29"/>
      <c r="B121" s="29"/>
      <c r="C121" s="29"/>
      <c r="D121" s="94"/>
      <c r="E121" s="95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56" t="s">
        <v>69</v>
      </c>
      <c r="T121" s="29" t="s">
        <v>29</v>
      </c>
      <c r="U121" s="29">
        <v>48</v>
      </c>
      <c r="V121" s="94">
        <v>48</v>
      </c>
      <c r="W121" s="95"/>
      <c r="X121" s="29">
        <v>48</v>
      </c>
      <c r="Y121" s="29">
        <v>48</v>
      </c>
      <c r="Z121" s="94">
        <v>48</v>
      </c>
      <c r="AA121" s="95"/>
      <c r="AB121" s="29">
        <v>48</v>
      </c>
      <c r="AC121" s="29">
        <v>2028</v>
      </c>
    </row>
    <row r="122" spans="1:29" ht="111" hidden="1" customHeight="1" thickBot="1" x14ac:dyDescent="0.3">
      <c r="A122" s="29"/>
      <c r="B122" s="29"/>
      <c r="C122" s="29"/>
      <c r="D122" s="94"/>
      <c r="E122" s="95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56" t="s">
        <v>70</v>
      </c>
      <c r="T122" s="29" t="s">
        <v>32</v>
      </c>
      <c r="U122" s="29">
        <v>33.299999999999997</v>
      </c>
      <c r="V122" s="94">
        <v>33.299999999999997</v>
      </c>
      <c r="W122" s="95"/>
      <c r="X122" s="29">
        <v>33.299999999999997</v>
      </c>
      <c r="Y122" s="29">
        <v>33.299999999999997</v>
      </c>
      <c r="Z122" s="94">
        <v>25</v>
      </c>
      <c r="AA122" s="95"/>
      <c r="AB122" s="29">
        <v>21.6</v>
      </c>
      <c r="AC122" s="29">
        <v>2028</v>
      </c>
    </row>
    <row r="123" spans="1:29" ht="71.25" hidden="1" customHeight="1" outlineLevel="2" thickBot="1" x14ac:dyDescent="0.3">
      <c r="A123" s="29"/>
      <c r="B123" s="29"/>
      <c r="C123" s="29"/>
      <c r="D123" s="94"/>
      <c r="E123" s="95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56" t="s">
        <v>71</v>
      </c>
      <c r="T123" s="29" t="s">
        <v>29</v>
      </c>
      <c r="U123" s="29">
        <v>0</v>
      </c>
      <c r="V123" s="94">
        <v>0</v>
      </c>
      <c r="W123" s="95"/>
      <c r="X123" s="29">
        <v>0</v>
      </c>
      <c r="Y123" s="29">
        <v>0</v>
      </c>
      <c r="Z123" s="94">
        <v>0</v>
      </c>
      <c r="AA123" s="95"/>
      <c r="AB123" s="29">
        <v>0</v>
      </c>
      <c r="AC123" s="29">
        <v>2028</v>
      </c>
    </row>
    <row r="124" spans="1:29" ht="53.25" hidden="1" customHeight="1" outlineLevel="2" thickBot="1" x14ac:dyDescent="0.3">
      <c r="A124" s="29">
        <v>6</v>
      </c>
      <c r="B124" s="29">
        <v>0</v>
      </c>
      <c r="C124" s="29">
        <v>1</v>
      </c>
      <c r="D124" s="94">
        <v>0</v>
      </c>
      <c r="E124" s="95"/>
      <c r="F124" s="29">
        <v>0</v>
      </c>
      <c r="G124" s="29">
        <v>0</v>
      </c>
      <c r="H124" s="29">
        <v>0</v>
      </c>
      <c r="I124" s="29">
        <v>0</v>
      </c>
      <c r="J124" s="29">
        <v>2</v>
      </c>
      <c r="K124" s="29">
        <v>1</v>
      </c>
      <c r="L124" s="29">
        <v>0</v>
      </c>
      <c r="M124" s="29">
        <v>4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56" t="s">
        <v>72</v>
      </c>
      <c r="T124" s="29" t="s">
        <v>24</v>
      </c>
      <c r="U124" s="29">
        <v>0</v>
      </c>
      <c r="V124" s="94">
        <v>0</v>
      </c>
      <c r="W124" s="95"/>
      <c r="X124" s="29">
        <v>0</v>
      </c>
      <c r="Y124" s="29">
        <v>0</v>
      </c>
      <c r="Z124" s="94">
        <v>0</v>
      </c>
      <c r="AA124" s="95"/>
      <c r="AB124" s="29">
        <v>0</v>
      </c>
      <c r="AC124" s="29">
        <v>2028</v>
      </c>
    </row>
    <row r="125" spans="1:29" ht="59.25" hidden="1" customHeight="1" outlineLevel="2" thickBot="1" x14ac:dyDescent="0.3">
      <c r="A125" s="29"/>
      <c r="B125" s="29"/>
      <c r="C125" s="29"/>
      <c r="D125" s="94"/>
      <c r="E125" s="95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56" t="s">
        <v>73</v>
      </c>
      <c r="T125" s="29" t="s">
        <v>29</v>
      </c>
      <c r="U125" s="29">
        <v>0</v>
      </c>
      <c r="V125" s="94">
        <v>0</v>
      </c>
      <c r="W125" s="95"/>
      <c r="X125" s="29">
        <v>0</v>
      </c>
      <c r="Y125" s="29">
        <v>0</v>
      </c>
      <c r="Z125" s="94">
        <v>0</v>
      </c>
      <c r="AA125" s="95"/>
      <c r="AB125" s="29">
        <v>0</v>
      </c>
      <c r="AC125" s="29">
        <v>2028</v>
      </c>
    </row>
    <row r="126" spans="1:29" ht="54" hidden="1" customHeight="1" outlineLevel="2" thickBot="1" x14ac:dyDescent="0.3">
      <c r="A126" s="29">
        <v>6</v>
      </c>
      <c r="B126" s="29">
        <v>0</v>
      </c>
      <c r="C126" s="29">
        <v>1</v>
      </c>
      <c r="D126" s="94">
        <v>0</v>
      </c>
      <c r="E126" s="95"/>
      <c r="F126" s="29">
        <v>7</v>
      </c>
      <c r="G126" s="29">
        <v>0</v>
      </c>
      <c r="H126" s="29">
        <v>3</v>
      </c>
      <c r="I126" s="29">
        <v>0</v>
      </c>
      <c r="J126" s="29">
        <v>2</v>
      </c>
      <c r="K126" s="29">
        <v>1</v>
      </c>
      <c r="L126" s="29" t="s">
        <v>74</v>
      </c>
      <c r="M126" s="29">
        <v>1</v>
      </c>
      <c r="N126" s="29">
        <v>5</v>
      </c>
      <c r="O126" s="29">
        <v>5</v>
      </c>
      <c r="P126" s="29">
        <v>1</v>
      </c>
      <c r="Q126" s="29">
        <v>9</v>
      </c>
      <c r="R126" s="29">
        <v>5</v>
      </c>
      <c r="S126" s="56" t="s">
        <v>75</v>
      </c>
      <c r="T126" s="29" t="s">
        <v>24</v>
      </c>
      <c r="U126" s="29">
        <v>0</v>
      </c>
      <c r="V126" s="94">
        <v>0</v>
      </c>
      <c r="W126" s="95"/>
      <c r="X126" s="29">
        <v>0</v>
      </c>
      <c r="Y126" s="29">
        <v>0</v>
      </c>
      <c r="Z126" s="94">
        <v>0</v>
      </c>
      <c r="AA126" s="95"/>
      <c r="AB126" s="29">
        <v>0</v>
      </c>
      <c r="AC126" s="29">
        <v>2028</v>
      </c>
    </row>
    <row r="127" spans="1:29" ht="56.25" hidden="1" customHeight="1" outlineLevel="2" thickBot="1" x14ac:dyDescent="0.3">
      <c r="A127" s="29"/>
      <c r="B127" s="29"/>
      <c r="C127" s="29"/>
      <c r="D127" s="94"/>
      <c r="E127" s="95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56" t="s">
        <v>76</v>
      </c>
      <c r="T127" s="29" t="s">
        <v>29</v>
      </c>
      <c r="U127" s="29">
        <v>0</v>
      </c>
      <c r="V127" s="94">
        <v>0</v>
      </c>
      <c r="W127" s="95"/>
      <c r="X127" s="29">
        <v>0</v>
      </c>
      <c r="Y127" s="29">
        <v>0</v>
      </c>
      <c r="Z127" s="94">
        <v>0</v>
      </c>
      <c r="AA127" s="95"/>
      <c r="AB127" s="29">
        <v>0</v>
      </c>
      <c r="AC127" s="29">
        <v>2028</v>
      </c>
    </row>
    <row r="128" spans="1:29" ht="35.25" hidden="1" customHeight="1" outlineLevel="2" thickBot="1" x14ac:dyDescent="0.3">
      <c r="A128" s="29">
        <v>6</v>
      </c>
      <c r="B128" s="29">
        <v>0</v>
      </c>
      <c r="C128" s="29">
        <v>1</v>
      </c>
      <c r="D128" s="94">
        <v>0</v>
      </c>
      <c r="E128" s="95"/>
      <c r="F128" s="29">
        <v>8</v>
      </c>
      <c r="G128" s="29">
        <v>0</v>
      </c>
      <c r="H128" s="29">
        <v>1</v>
      </c>
      <c r="I128" s="29">
        <v>0</v>
      </c>
      <c r="J128" s="29">
        <v>2</v>
      </c>
      <c r="K128" s="29">
        <v>1</v>
      </c>
      <c r="L128" s="29">
        <v>0</v>
      </c>
      <c r="M128" s="29">
        <v>4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56" t="s">
        <v>77</v>
      </c>
      <c r="T128" s="29" t="s">
        <v>24</v>
      </c>
      <c r="U128" s="29">
        <v>0</v>
      </c>
      <c r="V128" s="94">
        <v>0</v>
      </c>
      <c r="W128" s="95"/>
      <c r="X128" s="29">
        <v>0</v>
      </c>
      <c r="Y128" s="29">
        <v>0</v>
      </c>
      <c r="Z128" s="94">
        <v>0</v>
      </c>
      <c r="AA128" s="95"/>
      <c r="AB128" s="29">
        <v>0</v>
      </c>
      <c r="AC128" s="29">
        <v>2028</v>
      </c>
    </row>
    <row r="129" spans="1:29" ht="54" hidden="1" customHeight="1" outlineLevel="2" thickBot="1" x14ac:dyDescent="0.3">
      <c r="A129" s="29"/>
      <c r="B129" s="29"/>
      <c r="C129" s="29"/>
      <c r="D129" s="94"/>
      <c r="E129" s="95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56" t="s">
        <v>78</v>
      </c>
      <c r="T129" s="29" t="s">
        <v>29</v>
      </c>
      <c r="U129" s="29">
        <v>0</v>
      </c>
      <c r="V129" s="94">
        <v>0</v>
      </c>
      <c r="W129" s="95"/>
      <c r="X129" s="29">
        <v>0</v>
      </c>
      <c r="Y129" s="29">
        <v>0</v>
      </c>
      <c r="Z129" s="94">
        <v>0</v>
      </c>
      <c r="AA129" s="95"/>
      <c r="AB129" s="29">
        <v>7</v>
      </c>
      <c r="AC129" s="29">
        <v>2028</v>
      </c>
    </row>
    <row r="130" spans="1:29" ht="64.5" hidden="1" customHeight="1" outlineLevel="2" thickBot="1" x14ac:dyDescent="0.3">
      <c r="A130" s="29">
        <v>6</v>
      </c>
      <c r="B130" s="29">
        <v>0</v>
      </c>
      <c r="C130" s="29">
        <v>1</v>
      </c>
      <c r="D130" s="94">
        <v>0</v>
      </c>
      <c r="E130" s="95"/>
      <c r="F130" s="29">
        <v>8</v>
      </c>
      <c r="G130" s="29">
        <v>0</v>
      </c>
      <c r="H130" s="29">
        <v>1</v>
      </c>
      <c r="I130" s="29">
        <v>0</v>
      </c>
      <c r="J130" s="29">
        <v>2</v>
      </c>
      <c r="K130" s="29">
        <v>1</v>
      </c>
      <c r="L130" s="29">
        <v>0</v>
      </c>
      <c r="M130" s="29">
        <v>4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56" t="s">
        <v>79</v>
      </c>
      <c r="T130" s="29" t="s">
        <v>24</v>
      </c>
      <c r="U130" s="29">
        <v>0</v>
      </c>
      <c r="V130" s="94">
        <v>0</v>
      </c>
      <c r="W130" s="95"/>
      <c r="X130" s="29">
        <v>0</v>
      </c>
      <c r="Y130" s="29">
        <v>0</v>
      </c>
      <c r="Z130" s="94">
        <v>0</v>
      </c>
      <c r="AA130" s="95"/>
      <c r="AB130" s="29">
        <v>700</v>
      </c>
      <c r="AC130" s="29">
        <v>2028</v>
      </c>
    </row>
    <row r="131" spans="1:29" ht="60.75" hidden="1" customHeight="1" outlineLevel="2" thickBot="1" x14ac:dyDescent="0.3">
      <c r="A131" s="29"/>
      <c r="B131" s="29"/>
      <c r="C131" s="29"/>
      <c r="D131" s="94"/>
      <c r="E131" s="95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56" t="s">
        <v>80</v>
      </c>
      <c r="T131" s="29" t="s">
        <v>29</v>
      </c>
      <c r="U131" s="29">
        <v>0</v>
      </c>
      <c r="V131" s="94">
        <v>0</v>
      </c>
      <c r="W131" s="95"/>
      <c r="X131" s="29">
        <v>0</v>
      </c>
      <c r="Y131" s="29">
        <v>0</v>
      </c>
      <c r="Z131" s="94">
        <v>0</v>
      </c>
      <c r="AA131" s="95"/>
      <c r="AB131" s="29">
        <v>1</v>
      </c>
      <c r="AC131" s="29">
        <v>2028</v>
      </c>
    </row>
    <row r="132" spans="1:29" ht="48" hidden="1" customHeight="1" outlineLevel="2" thickBot="1" x14ac:dyDescent="0.3">
      <c r="A132" s="29">
        <v>6</v>
      </c>
      <c r="B132" s="29">
        <v>0</v>
      </c>
      <c r="C132" s="29">
        <v>1</v>
      </c>
      <c r="D132" s="94">
        <v>0</v>
      </c>
      <c r="E132" s="95"/>
      <c r="F132" s="29">
        <v>8</v>
      </c>
      <c r="G132" s="29">
        <v>0</v>
      </c>
      <c r="H132" s="29">
        <v>1</v>
      </c>
      <c r="I132" s="29">
        <v>0</v>
      </c>
      <c r="J132" s="29">
        <v>2</v>
      </c>
      <c r="K132" s="29">
        <v>1</v>
      </c>
      <c r="L132" s="29">
        <v>0</v>
      </c>
      <c r="M132" s="29">
        <v>4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56" t="s">
        <v>81</v>
      </c>
      <c r="T132" s="29" t="s">
        <v>24</v>
      </c>
      <c r="U132" s="29">
        <v>0</v>
      </c>
      <c r="V132" s="94">
        <v>0</v>
      </c>
      <c r="W132" s="95"/>
      <c r="X132" s="29">
        <v>0</v>
      </c>
      <c r="Y132" s="29">
        <v>0</v>
      </c>
      <c r="Z132" s="94">
        <v>0</v>
      </c>
      <c r="AA132" s="95"/>
      <c r="AB132" s="29">
        <v>0</v>
      </c>
      <c r="AC132" s="29">
        <v>2028</v>
      </c>
    </row>
    <row r="133" spans="1:29" ht="31.5" hidden="1" customHeight="1" outlineLevel="2" thickBot="1" x14ac:dyDescent="0.3">
      <c r="A133" s="29"/>
      <c r="B133" s="29"/>
      <c r="C133" s="29"/>
      <c r="D133" s="94"/>
      <c r="E133" s="95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56" t="s">
        <v>82</v>
      </c>
      <c r="T133" s="29" t="s">
        <v>29</v>
      </c>
      <c r="U133" s="29">
        <v>0</v>
      </c>
      <c r="V133" s="94">
        <v>0</v>
      </c>
      <c r="W133" s="95"/>
      <c r="X133" s="29">
        <v>0</v>
      </c>
      <c r="Y133" s="29">
        <v>0</v>
      </c>
      <c r="Z133" s="94">
        <v>0</v>
      </c>
      <c r="AA133" s="95"/>
      <c r="AB133" s="29">
        <v>1</v>
      </c>
      <c r="AC133" s="29">
        <v>2028</v>
      </c>
    </row>
    <row r="134" spans="1:29" ht="60.75" hidden="1" customHeight="1" outlineLevel="2" thickBot="1" x14ac:dyDescent="0.3">
      <c r="A134" s="29">
        <v>6</v>
      </c>
      <c r="B134" s="29">
        <v>0</v>
      </c>
      <c r="C134" s="29">
        <v>1</v>
      </c>
      <c r="D134" s="94">
        <v>0</v>
      </c>
      <c r="E134" s="95"/>
      <c r="F134" s="29">
        <v>8</v>
      </c>
      <c r="G134" s="29">
        <v>0</v>
      </c>
      <c r="H134" s="29">
        <v>1</v>
      </c>
      <c r="I134" s="29">
        <v>0</v>
      </c>
      <c r="J134" s="29">
        <v>2</v>
      </c>
      <c r="K134" s="29">
        <v>1</v>
      </c>
      <c r="L134" s="29">
        <v>0</v>
      </c>
      <c r="M134" s="29">
        <v>4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56" t="s">
        <v>83</v>
      </c>
      <c r="T134" s="29" t="s">
        <v>24</v>
      </c>
      <c r="U134" s="29">
        <v>0</v>
      </c>
      <c r="V134" s="94">
        <v>0</v>
      </c>
      <c r="W134" s="95"/>
      <c r="X134" s="29">
        <v>0</v>
      </c>
      <c r="Y134" s="29">
        <v>0</v>
      </c>
      <c r="Z134" s="94">
        <v>0</v>
      </c>
      <c r="AA134" s="95"/>
      <c r="AB134" s="29">
        <v>0</v>
      </c>
      <c r="AC134" s="29">
        <v>2028</v>
      </c>
    </row>
    <row r="135" spans="1:29" ht="69.75" hidden="1" customHeight="1" outlineLevel="2" thickBot="1" x14ac:dyDescent="0.3">
      <c r="A135" s="29"/>
      <c r="B135" s="29"/>
      <c r="C135" s="29"/>
      <c r="D135" s="94"/>
      <c r="E135" s="95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56" t="s">
        <v>84</v>
      </c>
      <c r="T135" s="29" t="s">
        <v>29</v>
      </c>
      <c r="U135" s="29">
        <v>0</v>
      </c>
      <c r="V135" s="94">
        <v>0</v>
      </c>
      <c r="W135" s="95"/>
      <c r="X135" s="29">
        <v>0</v>
      </c>
      <c r="Y135" s="29">
        <v>0</v>
      </c>
      <c r="Z135" s="94">
        <v>0</v>
      </c>
      <c r="AA135" s="95"/>
      <c r="AB135" s="29">
        <v>0</v>
      </c>
      <c r="AC135" s="29">
        <v>2028</v>
      </c>
    </row>
    <row r="136" spans="1:29" ht="35.25" customHeight="1" collapsed="1" thickBot="1" x14ac:dyDescent="0.3">
      <c r="A136" s="29">
        <v>6</v>
      </c>
      <c r="B136" s="29">
        <v>0</v>
      </c>
      <c r="C136" s="29">
        <v>1</v>
      </c>
      <c r="D136" s="94">
        <v>0</v>
      </c>
      <c r="E136" s="95"/>
      <c r="F136" s="29">
        <v>8</v>
      </c>
      <c r="G136" s="29">
        <v>0</v>
      </c>
      <c r="H136" s="29">
        <v>1</v>
      </c>
      <c r="I136" s="29">
        <v>0</v>
      </c>
      <c r="J136" s="29">
        <v>2</v>
      </c>
      <c r="K136" s="29">
        <v>1</v>
      </c>
      <c r="L136" s="29">
        <v>0</v>
      </c>
      <c r="M136" s="29">
        <v>4</v>
      </c>
      <c r="N136" s="29">
        <v>2</v>
      </c>
      <c r="O136" s="29">
        <v>0</v>
      </c>
      <c r="P136" s="29">
        <v>0</v>
      </c>
      <c r="Q136" s="29">
        <v>1</v>
      </c>
      <c r="R136" s="29">
        <v>0</v>
      </c>
      <c r="S136" s="96" t="s">
        <v>85</v>
      </c>
      <c r="T136" s="92" t="s">
        <v>24</v>
      </c>
      <c r="U136" s="98">
        <v>2120</v>
      </c>
      <c r="V136" s="100">
        <v>7969.1980000000003</v>
      </c>
      <c r="W136" s="101"/>
      <c r="X136" s="98">
        <v>7969.1980000000003</v>
      </c>
      <c r="Y136" s="98">
        <v>7969.1980000000003</v>
      </c>
      <c r="Z136" s="100">
        <v>7969.1980000000003</v>
      </c>
      <c r="AA136" s="101"/>
      <c r="AB136" s="98">
        <f>U136+V136+X136+Y136+Z136</f>
        <v>33996.792000000001</v>
      </c>
      <c r="AC136" s="92">
        <v>2028</v>
      </c>
    </row>
    <row r="137" spans="1:29" ht="37.5" customHeight="1" thickBot="1" x14ac:dyDescent="0.3">
      <c r="A137" s="29">
        <v>7</v>
      </c>
      <c r="B137" s="29">
        <v>4</v>
      </c>
      <c r="C137" s="29">
        <v>4</v>
      </c>
      <c r="D137" s="94">
        <v>0</v>
      </c>
      <c r="E137" s="95"/>
      <c r="F137" s="29">
        <v>8</v>
      </c>
      <c r="G137" s="29">
        <v>0</v>
      </c>
      <c r="H137" s="29">
        <v>1</v>
      </c>
      <c r="I137" s="29">
        <v>0</v>
      </c>
      <c r="J137" s="29">
        <v>2</v>
      </c>
      <c r="K137" s="29">
        <v>1</v>
      </c>
      <c r="L137" s="29">
        <v>0</v>
      </c>
      <c r="M137" s="29">
        <v>4</v>
      </c>
      <c r="N137" s="29">
        <v>2</v>
      </c>
      <c r="O137" s="29">
        <v>0</v>
      </c>
      <c r="P137" s="29">
        <v>0</v>
      </c>
      <c r="Q137" s="29">
        <v>1</v>
      </c>
      <c r="R137" s="29">
        <v>0</v>
      </c>
      <c r="S137" s="104"/>
      <c r="T137" s="93"/>
      <c r="U137" s="99"/>
      <c r="V137" s="102"/>
      <c r="W137" s="103"/>
      <c r="X137" s="99"/>
      <c r="Y137" s="99"/>
      <c r="Z137" s="102"/>
      <c r="AA137" s="103"/>
      <c r="AB137" s="99"/>
      <c r="AC137" s="93"/>
    </row>
    <row r="138" spans="1:29" ht="41.25" customHeight="1" thickBot="1" x14ac:dyDescent="0.3">
      <c r="A138" s="29"/>
      <c r="B138" s="29"/>
      <c r="C138" s="29"/>
      <c r="D138" s="94"/>
      <c r="E138" s="95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56" t="s">
        <v>86</v>
      </c>
      <c r="T138" s="29" t="s">
        <v>29</v>
      </c>
      <c r="U138" s="29">
        <v>270</v>
      </c>
      <c r="V138" s="94">
        <v>270</v>
      </c>
      <c r="W138" s="95"/>
      <c r="X138" s="29">
        <v>270</v>
      </c>
      <c r="Y138" s="29">
        <v>270</v>
      </c>
      <c r="Z138" s="94">
        <v>270</v>
      </c>
      <c r="AA138" s="95"/>
      <c r="AB138" s="29">
        <v>270</v>
      </c>
      <c r="AC138" s="29">
        <v>2028</v>
      </c>
    </row>
    <row r="139" spans="1:29" ht="53.25" hidden="1" customHeight="1" thickBot="1" x14ac:dyDescent="0.3">
      <c r="A139" s="29"/>
      <c r="B139" s="29"/>
      <c r="C139" s="29"/>
      <c r="D139" s="94"/>
      <c r="E139" s="95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56" t="s">
        <v>87</v>
      </c>
      <c r="T139" s="29" t="s">
        <v>29</v>
      </c>
      <c r="U139" s="29">
        <v>46</v>
      </c>
      <c r="V139" s="94">
        <v>47</v>
      </c>
      <c r="W139" s="95"/>
      <c r="X139" s="29">
        <v>47</v>
      </c>
      <c r="Y139" s="29">
        <v>47</v>
      </c>
      <c r="Z139" s="94">
        <v>47</v>
      </c>
      <c r="AA139" s="95"/>
      <c r="AB139" s="29">
        <v>47</v>
      </c>
      <c r="AC139" s="29">
        <v>2028</v>
      </c>
    </row>
    <row r="140" spans="1:29" ht="48.75" customHeight="1" thickBot="1" x14ac:dyDescent="0.3">
      <c r="A140" s="29"/>
      <c r="B140" s="29"/>
      <c r="C140" s="29"/>
      <c r="D140" s="94"/>
      <c r="E140" s="95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56" t="s">
        <v>88</v>
      </c>
      <c r="T140" s="42" t="s">
        <v>48</v>
      </c>
      <c r="U140" s="50">
        <v>1</v>
      </c>
      <c r="V140" s="94">
        <v>1</v>
      </c>
      <c r="W140" s="95"/>
      <c r="X140" s="29">
        <v>1</v>
      </c>
      <c r="Y140" s="29">
        <v>1</v>
      </c>
      <c r="Z140" s="94">
        <v>1</v>
      </c>
      <c r="AA140" s="95"/>
      <c r="AB140" s="29">
        <v>1</v>
      </c>
      <c r="AC140" s="29">
        <v>2028</v>
      </c>
    </row>
    <row r="141" spans="1:29" ht="54.75" hidden="1" customHeight="1" thickBot="1" x14ac:dyDescent="0.3">
      <c r="A141" s="29">
        <v>6</v>
      </c>
      <c r="B141" s="29">
        <v>0</v>
      </c>
      <c r="C141" s="29">
        <v>1</v>
      </c>
      <c r="D141" s="94">
        <v>0</v>
      </c>
      <c r="E141" s="95"/>
      <c r="F141" s="29">
        <v>8</v>
      </c>
      <c r="G141" s="29">
        <v>0</v>
      </c>
      <c r="H141" s="29">
        <v>1</v>
      </c>
      <c r="I141" s="29">
        <v>0</v>
      </c>
      <c r="J141" s="29">
        <v>2</v>
      </c>
      <c r="K141" s="29">
        <v>2</v>
      </c>
      <c r="L141" s="29">
        <v>0</v>
      </c>
      <c r="M141" s="29">
        <v>1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45" t="s">
        <v>89</v>
      </c>
      <c r="T141" s="47" t="s">
        <v>24</v>
      </c>
      <c r="U141" s="29">
        <v>0</v>
      </c>
      <c r="V141" s="94">
        <v>0</v>
      </c>
      <c r="W141" s="95"/>
      <c r="X141" s="29">
        <v>0</v>
      </c>
      <c r="Y141" s="29">
        <v>0</v>
      </c>
      <c r="Z141" s="94">
        <v>0</v>
      </c>
      <c r="AA141" s="95"/>
      <c r="AB141" s="29">
        <v>0</v>
      </c>
      <c r="AC141" s="29">
        <v>2028</v>
      </c>
    </row>
    <row r="142" spans="1:29" ht="39.75" customHeight="1" thickBot="1" x14ac:dyDescent="0.3">
      <c r="A142" s="29"/>
      <c r="B142" s="29"/>
      <c r="C142" s="29"/>
      <c r="D142" s="94"/>
      <c r="E142" s="95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56" t="s">
        <v>90</v>
      </c>
      <c r="T142" s="29" t="s">
        <v>32</v>
      </c>
      <c r="U142" s="29">
        <v>30</v>
      </c>
      <c r="V142" s="94">
        <v>55.2</v>
      </c>
      <c r="W142" s="95"/>
      <c r="X142" s="29">
        <v>55.2</v>
      </c>
      <c r="Y142" s="29">
        <v>58.3</v>
      </c>
      <c r="Z142" s="94">
        <v>58.3</v>
      </c>
      <c r="AA142" s="95"/>
      <c r="AB142" s="29">
        <v>58.6</v>
      </c>
      <c r="AC142" s="29">
        <v>2028</v>
      </c>
    </row>
    <row r="143" spans="1:29" ht="29.25" customHeight="1" thickBot="1" x14ac:dyDescent="0.3">
      <c r="A143" s="29">
        <v>6</v>
      </c>
      <c r="B143" s="29">
        <v>0</v>
      </c>
      <c r="C143" s="29">
        <v>1</v>
      </c>
      <c r="D143" s="94">
        <v>0</v>
      </c>
      <c r="E143" s="95"/>
      <c r="F143" s="29">
        <v>8</v>
      </c>
      <c r="G143" s="29">
        <v>0</v>
      </c>
      <c r="H143" s="29">
        <v>1</v>
      </c>
      <c r="I143" s="29">
        <v>0</v>
      </c>
      <c r="J143" s="29">
        <v>2</v>
      </c>
      <c r="K143" s="29">
        <v>1</v>
      </c>
      <c r="L143" s="29">
        <v>0</v>
      </c>
      <c r="M143" s="29">
        <v>5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113" t="s">
        <v>104</v>
      </c>
      <c r="T143" s="92" t="s">
        <v>97</v>
      </c>
      <c r="U143" s="107">
        <f>U146</f>
        <v>1029.2380000000001</v>
      </c>
      <c r="V143" s="109">
        <f>V146</f>
        <v>1148.364</v>
      </c>
      <c r="W143" s="110"/>
      <c r="X143" s="107">
        <f>X146</f>
        <v>1148.364</v>
      </c>
      <c r="Y143" s="107">
        <f>Y146</f>
        <v>1148.364</v>
      </c>
      <c r="Z143" s="109">
        <f>Z146</f>
        <v>1148.364</v>
      </c>
      <c r="AA143" s="110"/>
      <c r="AB143" s="107">
        <f>AB146</f>
        <v>5622.6939999999995</v>
      </c>
      <c r="AC143" s="92">
        <v>2028</v>
      </c>
    </row>
    <row r="144" spans="1:29" ht="29.25" customHeight="1" thickBot="1" x14ac:dyDescent="0.3">
      <c r="A144" s="29">
        <v>7</v>
      </c>
      <c r="B144" s="29">
        <v>4</v>
      </c>
      <c r="C144" s="29">
        <v>4</v>
      </c>
      <c r="D144" s="94">
        <v>0</v>
      </c>
      <c r="E144" s="95"/>
      <c r="F144" s="29">
        <v>8</v>
      </c>
      <c r="G144" s="29">
        <v>0</v>
      </c>
      <c r="H144" s="29">
        <v>1</v>
      </c>
      <c r="I144" s="29">
        <v>0</v>
      </c>
      <c r="J144" s="29">
        <v>2</v>
      </c>
      <c r="K144" s="29">
        <v>1</v>
      </c>
      <c r="L144" s="29">
        <v>0</v>
      </c>
      <c r="M144" s="29">
        <v>5</v>
      </c>
      <c r="N144" s="29">
        <v>0</v>
      </c>
      <c r="O144" s="29">
        <v>0</v>
      </c>
      <c r="P144" s="29">
        <v>0</v>
      </c>
      <c r="Q144" s="29">
        <v>0</v>
      </c>
      <c r="R144" s="29">
        <v>0</v>
      </c>
      <c r="S144" s="114"/>
      <c r="T144" s="93"/>
      <c r="U144" s="108"/>
      <c r="V144" s="111"/>
      <c r="W144" s="112"/>
      <c r="X144" s="108"/>
      <c r="Y144" s="108"/>
      <c r="Z144" s="111"/>
      <c r="AA144" s="112"/>
      <c r="AB144" s="108"/>
      <c r="AC144" s="93"/>
    </row>
    <row r="145" spans="1:29" ht="27.75" customHeight="1" thickBot="1" x14ac:dyDescent="0.3">
      <c r="A145" s="29"/>
      <c r="B145" s="29"/>
      <c r="C145" s="29"/>
      <c r="D145" s="68"/>
      <c r="E145" s="6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56" t="s">
        <v>101</v>
      </c>
      <c r="T145" s="29" t="s">
        <v>29</v>
      </c>
      <c r="U145" s="29">
        <v>1</v>
      </c>
      <c r="V145" s="94">
        <v>1</v>
      </c>
      <c r="W145" s="95"/>
      <c r="X145" s="29">
        <v>0</v>
      </c>
      <c r="Y145" s="29">
        <v>0</v>
      </c>
      <c r="Z145" s="94">
        <v>0</v>
      </c>
      <c r="AA145" s="95"/>
      <c r="AB145" s="29">
        <v>1</v>
      </c>
      <c r="AC145" s="29">
        <v>2028</v>
      </c>
    </row>
    <row r="146" spans="1:29" ht="23.25" customHeight="1" thickBot="1" x14ac:dyDescent="0.3">
      <c r="A146" s="29">
        <v>6</v>
      </c>
      <c r="B146" s="29">
        <v>0</v>
      </c>
      <c r="C146" s="29">
        <v>1</v>
      </c>
      <c r="D146" s="94">
        <v>0</v>
      </c>
      <c r="E146" s="95"/>
      <c r="F146" s="29">
        <v>8</v>
      </c>
      <c r="G146" s="29">
        <v>0</v>
      </c>
      <c r="H146" s="29">
        <v>1</v>
      </c>
      <c r="I146" s="29">
        <v>0</v>
      </c>
      <c r="J146" s="29">
        <v>2</v>
      </c>
      <c r="K146" s="29">
        <v>1</v>
      </c>
      <c r="L146" s="29">
        <v>0</v>
      </c>
      <c r="M146" s="29">
        <v>5</v>
      </c>
      <c r="N146" s="29">
        <v>2</v>
      </c>
      <c r="O146" s="29">
        <v>0</v>
      </c>
      <c r="P146" s="29">
        <v>0</v>
      </c>
      <c r="Q146" s="29">
        <v>1</v>
      </c>
      <c r="R146" s="29">
        <v>0</v>
      </c>
      <c r="S146" s="96" t="s">
        <v>106</v>
      </c>
      <c r="T146" s="92" t="s">
        <v>97</v>
      </c>
      <c r="U146" s="98">
        <v>1029.2380000000001</v>
      </c>
      <c r="V146" s="100">
        <v>1148.364</v>
      </c>
      <c r="W146" s="101"/>
      <c r="X146" s="98">
        <v>1148.364</v>
      </c>
      <c r="Y146" s="98">
        <v>1148.364</v>
      </c>
      <c r="Z146" s="100">
        <v>1148.364</v>
      </c>
      <c r="AA146" s="101"/>
      <c r="AB146" s="98">
        <f>U146+V146+X146+Y146+Z146</f>
        <v>5622.6939999999995</v>
      </c>
      <c r="AC146" s="92">
        <v>2028</v>
      </c>
    </row>
    <row r="147" spans="1:29" ht="23.25" customHeight="1" thickBot="1" x14ac:dyDescent="0.3">
      <c r="A147" s="29">
        <v>7</v>
      </c>
      <c r="B147" s="29">
        <v>4</v>
      </c>
      <c r="C147" s="29">
        <v>4</v>
      </c>
      <c r="D147" s="94">
        <v>0</v>
      </c>
      <c r="E147" s="95"/>
      <c r="F147" s="29">
        <v>8</v>
      </c>
      <c r="G147" s="29">
        <v>0</v>
      </c>
      <c r="H147" s="29">
        <v>1</v>
      </c>
      <c r="I147" s="29">
        <v>0</v>
      </c>
      <c r="J147" s="29">
        <v>2</v>
      </c>
      <c r="K147" s="29">
        <v>1</v>
      </c>
      <c r="L147" s="29">
        <v>0</v>
      </c>
      <c r="M147" s="29">
        <v>5</v>
      </c>
      <c r="N147" s="29">
        <v>2</v>
      </c>
      <c r="O147" s="29">
        <v>0</v>
      </c>
      <c r="P147" s="29">
        <v>0</v>
      </c>
      <c r="Q147" s="29">
        <v>1</v>
      </c>
      <c r="R147" s="29">
        <v>0</v>
      </c>
      <c r="S147" s="104"/>
      <c r="T147" s="93"/>
      <c r="U147" s="99"/>
      <c r="V147" s="102"/>
      <c r="W147" s="103"/>
      <c r="X147" s="99"/>
      <c r="Y147" s="99"/>
      <c r="Z147" s="102"/>
      <c r="AA147" s="103"/>
      <c r="AB147" s="99"/>
      <c r="AC147" s="93"/>
    </row>
    <row r="148" spans="1:29" ht="33" customHeight="1" thickBot="1" x14ac:dyDescent="0.3">
      <c r="A148" s="29"/>
      <c r="B148" s="29"/>
      <c r="C148" s="29"/>
      <c r="D148" s="68"/>
      <c r="E148" s="6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56" t="s">
        <v>101</v>
      </c>
      <c r="T148" s="29" t="s">
        <v>29</v>
      </c>
      <c r="U148" s="37">
        <v>1</v>
      </c>
      <c r="V148" s="135">
        <v>1</v>
      </c>
      <c r="W148" s="136"/>
      <c r="X148" s="37">
        <v>1</v>
      </c>
      <c r="Y148" s="37">
        <v>1</v>
      </c>
      <c r="Z148" s="135">
        <v>1</v>
      </c>
      <c r="AA148" s="136"/>
      <c r="AB148" s="37">
        <v>1</v>
      </c>
      <c r="AC148" s="29">
        <v>2028</v>
      </c>
    </row>
    <row r="149" spans="1:29" ht="48" customHeight="1" thickBot="1" x14ac:dyDescent="0.3">
      <c r="A149" s="29"/>
      <c r="B149" s="29"/>
      <c r="C149" s="29"/>
      <c r="D149" s="68"/>
      <c r="E149" s="6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56" t="s">
        <v>119</v>
      </c>
      <c r="T149" s="42" t="s">
        <v>48</v>
      </c>
      <c r="U149" s="37">
        <v>1</v>
      </c>
      <c r="V149" s="135">
        <v>1</v>
      </c>
      <c r="W149" s="136"/>
      <c r="X149" s="37">
        <v>1</v>
      </c>
      <c r="Y149" s="37">
        <v>1</v>
      </c>
      <c r="Z149" s="135">
        <v>1</v>
      </c>
      <c r="AA149" s="136"/>
      <c r="AB149" s="37">
        <v>1</v>
      </c>
      <c r="AC149" s="29">
        <v>2028</v>
      </c>
    </row>
    <row r="150" spans="1:29" ht="47.25" customHeight="1" thickBot="1" x14ac:dyDescent="0.3">
      <c r="A150" s="29"/>
      <c r="B150" s="29"/>
      <c r="C150" s="29"/>
      <c r="D150" s="68"/>
      <c r="E150" s="6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56" t="s">
        <v>120</v>
      </c>
      <c r="T150" s="29" t="s">
        <v>32</v>
      </c>
      <c r="U150" s="37">
        <v>50</v>
      </c>
      <c r="V150" s="135">
        <v>50</v>
      </c>
      <c r="W150" s="136"/>
      <c r="X150" s="37">
        <v>50</v>
      </c>
      <c r="Y150" s="37">
        <v>50</v>
      </c>
      <c r="Z150" s="135">
        <v>50</v>
      </c>
      <c r="AA150" s="136"/>
      <c r="AB150" s="37">
        <v>50</v>
      </c>
      <c r="AC150" s="29">
        <v>2028</v>
      </c>
    </row>
    <row r="151" spans="1:29" ht="47.25" customHeight="1" thickBot="1" x14ac:dyDescent="0.3">
      <c r="A151" s="29">
        <v>7</v>
      </c>
      <c r="B151" s="29">
        <v>4</v>
      </c>
      <c r="C151" s="29">
        <v>4</v>
      </c>
      <c r="D151" s="94">
        <v>0</v>
      </c>
      <c r="E151" s="95"/>
      <c r="F151" s="29">
        <v>8</v>
      </c>
      <c r="G151" s="29">
        <v>0</v>
      </c>
      <c r="H151" s="29">
        <v>1</v>
      </c>
      <c r="I151" s="29">
        <v>0</v>
      </c>
      <c r="J151" s="29">
        <v>2</v>
      </c>
      <c r="K151" s="29">
        <v>1</v>
      </c>
      <c r="L151" s="29">
        <v>0</v>
      </c>
      <c r="M151" s="29">
        <v>6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63" t="s">
        <v>131</v>
      </c>
      <c r="T151" s="29" t="s">
        <v>97</v>
      </c>
      <c r="U151" s="76">
        <f>U153</f>
        <v>0</v>
      </c>
      <c r="V151" s="131">
        <f>V153</f>
        <v>4095.806</v>
      </c>
      <c r="W151" s="132"/>
      <c r="X151" s="76">
        <f>X153</f>
        <v>0</v>
      </c>
      <c r="Y151" s="76">
        <f>Y153</f>
        <v>0</v>
      </c>
      <c r="Z151" s="131">
        <f>Z153</f>
        <v>0</v>
      </c>
      <c r="AA151" s="132"/>
      <c r="AB151" s="76">
        <f>AB153</f>
        <v>4095.806</v>
      </c>
      <c r="AC151" s="29">
        <v>2025</v>
      </c>
    </row>
    <row r="152" spans="1:29" ht="47.25" customHeight="1" thickBot="1" x14ac:dyDescent="0.3">
      <c r="A152" s="29"/>
      <c r="B152" s="29"/>
      <c r="C152" s="29"/>
      <c r="D152" s="68"/>
      <c r="E152" s="6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56" t="s">
        <v>139</v>
      </c>
      <c r="T152" s="29" t="s">
        <v>29</v>
      </c>
      <c r="U152" s="29">
        <v>0</v>
      </c>
      <c r="V152" s="94">
        <v>8</v>
      </c>
      <c r="W152" s="95"/>
      <c r="X152" s="29">
        <v>0</v>
      </c>
      <c r="Y152" s="29">
        <v>0</v>
      </c>
      <c r="Z152" s="94">
        <v>0</v>
      </c>
      <c r="AA152" s="95"/>
      <c r="AB152" s="29">
        <v>8</v>
      </c>
      <c r="AC152" s="29">
        <v>2025</v>
      </c>
    </row>
    <row r="153" spans="1:29" ht="47.25" customHeight="1" thickBot="1" x14ac:dyDescent="0.3">
      <c r="A153" s="29">
        <v>7</v>
      </c>
      <c r="B153" s="29">
        <v>4</v>
      </c>
      <c r="C153" s="29">
        <v>4</v>
      </c>
      <c r="D153" s="94">
        <v>0</v>
      </c>
      <c r="E153" s="95"/>
      <c r="F153" s="29">
        <v>8</v>
      </c>
      <c r="G153" s="29">
        <v>0</v>
      </c>
      <c r="H153" s="29">
        <v>1</v>
      </c>
      <c r="I153" s="29">
        <v>0</v>
      </c>
      <c r="J153" s="29">
        <v>2</v>
      </c>
      <c r="K153" s="29">
        <v>1</v>
      </c>
      <c r="L153" s="29">
        <v>0</v>
      </c>
      <c r="M153" s="29">
        <v>6</v>
      </c>
      <c r="N153" s="29">
        <v>2</v>
      </c>
      <c r="O153" s="29">
        <v>0</v>
      </c>
      <c r="P153" s="29">
        <v>0</v>
      </c>
      <c r="Q153" s="29">
        <v>1</v>
      </c>
      <c r="R153" s="29">
        <v>0</v>
      </c>
      <c r="S153" s="56" t="s">
        <v>132</v>
      </c>
      <c r="T153" s="29" t="s">
        <v>97</v>
      </c>
      <c r="U153" s="75">
        <v>0</v>
      </c>
      <c r="V153" s="133">
        <v>4095.806</v>
      </c>
      <c r="W153" s="134"/>
      <c r="X153" s="75">
        <v>0</v>
      </c>
      <c r="Y153" s="75">
        <v>0</v>
      </c>
      <c r="Z153" s="133">
        <v>0</v>
      </c>
      <c r="AA153" s="134"/>
      <c r="AB153" s="75">
        <f>U153+V153+X153+Y153+Z153</f>
        <v>4095.806</v>
      </c>
      <c r="AC153" s="29">
        <v>2025</v>
      </c>
    </row>
    <row r="154" spans="1:29" ht="47.25" customHeight="1" thickBot="1" x14ac:dyDescent="0.3">
      <c r="A154" s="29"/>
      <c r="B154" s="29"/>
      <c r="C154" s="29"/>
      <c r="D154" s="68"/>
      <c r="E154" s="6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56" t="s">
        <v>135</v>
      </c>
      <c r="T154" s="29" t="s">
        <v>29</v>
      </c>
      <c r="U154" s="37">
        <v>0</v>
      </c>
      <c r="V154" s="135">
        <v>7</v>
      </c>
      <c r="W154" s="136"/>
      <c r="X154" s="37">
        <v>0</v>
      </c>
      <c r="Y154" s="37">
        <v>0</v>
      </c>
      <c r="Z154" s="135">
        <v>0</v>
      </c>
      <c r="AA154" s="136"/>
      <c r="AB154" s="37">
        <v>7</v>
      </c>
      <c r="AC154" s="29">
        <v>2025</v>
      </c>
    </row>
    <row r="155" spans="1:29" ht="68.25" customHeight="1" thickBot="1" x14ac:dyDescent="0.3">
      <c r="A155" s="29"/>
      <c r="B155" s="29"/>
      <c r="C155" s="29"/>
      <c r="D155" s="68"/>
      <c r="E155" s="6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56" t="s">
        <v>133</v>
      </c>
      <c r="T155" s="42" t="s">
        <v>48</v>
      </c>
      <c r="U155" s="37">
        <v>0</v>
      </c>
      <c r="V155" s="135">
        <v>1</v>
      </c>
      <c r="W155" s="136"/>
      <c r="X155" s="37">
        <v>0</v>
      </c>
      <c r="Y155" s="37">
        <v>0</v>
      </c>
      <c r="Z155" s="135">
        <v>0</v>
      </c>
      <c r="AA155" s="136"/>
      <c r="AB155" s="37">
        <v>1</v>
      </c>
      <c r="AC155" s="29">
        <v>2025</v>
      </c>
    </row>
    <row r="156" spans="1:29" ht="47.25" customHeight="1" thickBot="1" x14ac:dyDescent="0.3">
      <c r="A156" s="29"/>
      <c r="B156" s="29"/>
      <c r="C156" s="29"/>
      <c r="D156" s="68"/>
      <c r="E156" s="6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56" t="s">
        <v>134</v>
      </c>
      <c r="T156" s="29" t="s">
        <v>32</v>
      </c>
      <c r="U156" s="37">
        <v>0</v>
      </c>
      <c r="V156" s="135">
        <v>10</v>
      </c>
      <c r="W156" s="136"/>
      <c r="X156" s="37">
        <v>0</v>
      </c>
      <c r="Y156" s="37">
        <v>0</v>
      </c>
      <c r="Z156" s="135">
        <v>0</v>
      </c>
      <c r="AA156" s="136"/>
      <c r="AB156" s="37">
        <v>10</v>
      </c>
      <c r="AC156" s="29">
        <v>2025</v>
      </c>
    </row>
    <row r="157" spans="1:29" ht="24.75" customHeight="1" thickBot="1" x14ac:dyDescent="0.3">
      <c r="A157" s="29">
        <v>6</v>
      </c>
      <c r="B157" s="29">
        <v>0</v>
      </c>
      <c r="C157" s="29">
        <v>1</v>
      </c>
      <c r="D157" s="94">
        <v>0</v>
      </c>
      <c r="E157" s="95"/>
      <c r="F157" s="29">
        <v>8</v>
      </c>
      <c r="G157" s="29">
        <v>0</v>
      </c>
      <c r="H157" s="29">
        <v>4</v>
      </c>
      <c r="I157" s="29">
        <v>0</v>
      </c>
      <c r="J157" s="29">
        <v>2</v>
      </c>
      <c r="K157" s="29">
        <v>9</v>
      </c>
      <c r="L157" s="29">
        <v>0</v>
      </c>
      <c r="M157" s="29">
        <v>0</v>
      </c>
      <c r="N157" s="29">
        <v>0</v>
      </c>
      <c r="O157" s="29">
        <v>0</v>
      </c>
      <c r="P157" s="29">
        <v>0</v>
      </c>
      <c r="Q157" s="29">
        <v>0</v>
      </c>
      <c r="R157" s="29">
        <v>0</v>
      </c>
      <c r="S157" s="105" t="s">
        <v>136</v>
      </c>
      <c r="T157" s="92" t="s">
        <v>24</v>
      </c>
      <c r="U157" s="107">
        <f>U159</f>
        <v>5804.3230000000003</v>
      </c>
      <c r="V157" s="109">
        <f>V159</f>
        <v>10889.845000000001</v>
      </c>
      <c r="W157" s="110"/>
      <c r="X157" s="107">
        <f>X159</f>
        <v>10889.845000000001</v>
      </c>
      <c r="Y157" s="107">
        <f>Y159</f>
        <v>10889.845000000001</v>
      </c>
      <c r="Z157" s="109">
        <f>Z159</f>
        <v>10889.845000000001</v>
      </c>
      <c r="AA157" s="110"/>
      <c r="AB157" s="107">
        <f>AB159</f>
        <v>49363.703000000009</v>
      </c>
      <c r="AC157" s="92">
        <v>2028</v>
      </c>
    </row>
    <row r="158" spans="1:29" ht="25.5" customHeight="1" thickBot="1" x14ac:dyDescent="0.3">
      <c r="A158" s="29">
        <v>7</v>
      </c>
      <c r="B158" s="29">
        <v>4</v>
      </c>
      <c r="C158" s="29">
        <v>4</v>
      </c>
      <c r="D158" s="94">
        <v>0</v>
      </c>
      <c r="E158" s="95"/>
      <c r="F158" s="29">
        <v>8</v>
      </c>
      <c r="G158" s="29">
        <v>0</v>
      </c>
      <c r="H158" s="29">
        <v>4</v>
      </c>
      <c r="I158" s="29">
        <v>0</v>
      </c>
      <c r="J158" s="29">
        <v>2</v>
      </c>
      <c r="K158" s="29">
        <v>9</v>
      </c>
      <c r="L158" s="29">
        <v>0</v>
      </c>
      <c r="M158" s="29">
        <v>0</v>
      </c>
      <c r="N158" s="29">
        <v>0</v>
      </c>
      <c r="O158" s="29">
        <v>0</v>
      </c>
      <c r="P158" s="29">
        <v>0</v>
      </c>
      <c r="Q158" s="29">
        <v>0</v>
      </c>
      <c r="R158" s="29">
        <v>0</v>
      </c>
      <c r="S158" s="106"/>
      <c r="T158" s="93"/>
      <c r="U158" s="108"/>
      <c r="V158" s="111"/>
      <c r="W158" s="112"/>
      <c r="X158" s="108"/>
      <c r="Y158" s="108"/>
      <c r="Z158" s="111"/>
      <c r="AA158" s="112"/>
      <c r="AB158" s="108"/>
      <c r="AC158" s="93"/>
    </row>
    <row r="159" spans="1:29" ht="24" customHeight="1" thickBot="1" x14ac:dyDescent="0.3">
      <c r="A159" s="29">
        <v>6</v>
      </c>
      <c r="B159" s="29">
        <v>0</v>
      </c>
      <c r="C159" s="29">
        <v>1</v>
      </c>
      <c r="D159" s="94">
        <v>0</v>
      </c>
      <c r="E159" s="95"/>
      <c r="F159" s="29">
        <v>8</v>
      </c>
      <c r="G159" s="29">
        <v>0</v>
      </c>
      <c r="H159" s="29">
        <v>4</v>
      </c>
      <c r="I159" s="29">
        <v>0</v>
      </c>
      <c r="J159" s="29">
        <v>2</v>
      </c>
      <c r="K159" s="29">
        <v>9</v>
      </c>
      <c r="L159" s="29">
        <v>0</v>
      </c>
      <c r="M159" s="29">
        <v>1</v>
      </c>
      <c r="N159" s="29">
        <v>0</v>
      </c>
      <c r="O159" s="29">
        <v>0</v>
      </c>
      <c r="P159" s="29">
        <v>0</v>
      </c>
      <c r="Q159" s="29">
        <v>0</v>
      </c>
      <c r="R159" s="29">
        <v>0</v>
      </c>
      <c r="S159" s="96" t="s">
        <v>102</v>
      </c>
      <c r="T159" s="92" t="s">
        <v>24</v>
      </c>
      <c r="U159" s="98">
        <f>U162+U165</f>
        <v>5804.3230000000003</v>
      </c>
      <c r="V159" s="100">
        <f>V162+V165+V168</f>
        <v>10889.845000000001</v>
      </c>
      <c r="W159" s="101"/>
      <c r="X159" s="98">
        <f>X162+X165+X168</f>
        <v>10889.845000000001</v>
      </c>
      <c r="Y159" s="98">
        <f>Y162+Y165+Y168</f>
        <v>10889.845000000001</v>
      </c>
      <c r="Z159" s="100">
        <f>Z162+Z165+Z168</f>
        <v>10889.845000000001</v>
      </c>
      <c r="AA159" s="101"/>
      <c r="AB159" s="98">
        <f>Z159+Y159+X159+V159+U159</f>
        <v>49363.703000000009</v>
      </c>
      <c r="AC159" s="92">
        <v>2028</v>
      </c>
    </row>
    <row r="160" spans="1:29" ht="25.5" customHeight="1" thickBot="1" x14ac:dyDescent="0.3">
      <c r="A160" s="66">
        <v>7</v>
      </c>
      <c r="B160" s="66">
        <v>4</v>
      </c>
      <c r="C160" s="66">
        <v>4</v>
      </c>
      <c r="D160" s="94">
        <v>0</v>
      </c>
      <c r="E160" s="95"/>
      <c r="F160" s="66">
        <v>8</v>
      </c>
      <c r="G160" s="66">
        <v>0</v>
      </c>
      <c r="H160" s="66">
        <v>4</v>
      </c>
      <c r="I160" s="66">
        <v>0</v>
      </c>
      <c r="J160" s="66">
        <v>2</v>
      </c>
      <c r="K160" s="66">
        <v>9</v>
      </c>
      <c r="L160" s="66">
        <v>0</v>
      </c>
      <c r="M160" s="66">
        <v>1</v>
      </c>
      <c r="N160" s="66">
        <v>0</v>
      </c>
      <c r="O160" s="66">
        <v>0</v>
      </c>
      <c r="P160" s="66">
        <v>0</v>
      </c>
      <c r="Q160" s="66">
        <v>0</v>
      </c>
      <c r="R160" s="66">
        <v>0</v>
      </c>
      <c r="S160" s="104"/>
      <c r="T160" s="93"/>
      <c r="U160" s="99"/>
      <c r="V160" s="102"/>
      <c r="W160" s="103"/>
      <c r="X160" s="99"/>
      <c r="Y160" s="99"/>
      <c r="Z160" s="102"/>
      <c r="AA160" s="103"/>
      <c r="AB160" s="99"/>
      <c r="AC160" s="93"/>
    </row>
    <row r="161" spans="1:29" ht="73.5" customHeight="1" outlineLevel="1" thickBot="1" x14ac:dyDescent="0.3">
      <c r="A161" s="66"/>
      <c r="B161" s="66"/>
      <c r="C161" s="66"/>
      <c r="D161" s="193"/>
      <c r="E161" s="12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46" t="s">
        <v>91</v>
      </c>
      <c r="T161" s="48" t="s">
        <v>32</v>
      </c>
      <c r="U161" s="48">
        <v>93.6</v>
      </c>
      <c r="V161" s="193">
        <v>0</v>
      </c>
      <c r="W161" s="126"/>
      <c r="X161" s="48">
        <v>0</v>
      </c>
      <c r="Y161" s="48">
        <v>0</v>
      </c>
      <c r="Z161" s="193">
        <v>0</v>
      </c>
      <c r="AA161" s="126"/>
      <c r="AB161" s="48">
        <v>93.6</v>
      </c>
      <c r="AC161" s="29">
        <v>2028</v>
      </c>
    </row>
    <row r="162" spans="1:29" ht="24.75" customHeight="1" thickBot="1" x14ac:dyDescent="0.3">
      <c r="A162" s="83">
        <v>6</v>
      </c>
      <c r="B162" s="83">
        <v>0</v>
      </c>
      <c r="C162" s="83">
        <v>1</v>
      </c>
      <c r="D162" s="191">
        <v>0</v>
      </c>
      <c r="E162" s="192"/>
      <c r="F162" s="83">
        <v>8</v>
      </c>
      <c r="G162" s="83">
        <v>0</v>
      </c>
      <c r="H162" s="83">
        <v>4</v>
      </c>
      <c r="I162" s="83">
        <v>0</v>
      </c>
      <c r="J162" s="83">
        <v>2</v>
      </c>
      <c r="K162" s="83">
        <v>9</v>
      </c>
      <c r="L162" s="83">
        <v>0</v>
      </c>
      <c r="M162" s="83">
        <v>1</v>
      </c>
      <c r="N162" s="83">
        <v>0</v>
      </c>
      <c r="O162" s="83">
        <v>0</v>
      </c>
      <c r="P162" s="83">
        <v>0</v>
      </c>
      <c r="Q162" s="83">
        <v>1</v>
      </c>
      <c r="R162" s="83">
        <v>0</v>
      </c>
      <c r="S162" s="96" t="s">
        <v>96</v>
      </c>
      <c r="T162" s="92" t="s">
        <v>24</v>
      </c>
      <c r="U162" s="98">
        <v>3958.768</v>
      </c>
      <c r="V162" s="100">
        <v>7996.8249999999998</v>
      </c>
      <c r="W162" s="101"/>
      <c r="X162" s="98">
        <v>7996.8249999999998</v>
      </c>
      <c r="Y162" s="98">
        <v>7996.8249999999998</v>
      </c>
      <c r="Z162" s="100">
        <v>7996.8249999999998</v>
      </c>
      <c r="AA162" s="101"/>
      <c r="AB162" s="98">
        <f>Z162+Y162+X162+V162+U162</f>
        <v>35946.067999999999</v>
      </c>
      <c r="AC162" s="92">
        <v>2028</v>
      </c>
    </row>
    <row r="163" spans="1:29" ht="24" customHeight="1" thickBot="1" x14ac:dyDescent="0.3">
      <c r="A163" s="65">
        <v>7</v>
      </c>
      <c r="B163" s="65">
        <v>4</v>
      </c>
      <c r="C163" s="65">
        <v>4</v>
      </c>
      <c r="D163" s="94">
        <v>0</v>
      </c>
      <c r="E163" s="95"/>
      <c r="F163" s="65">
        <v>8</v>
      </c>
      <c r="G163" s="65">
        <v>0</v>
      </c>
      <c r="H163" s="65">
        <v>4</v>
      </c>
      <c r="I163" s="65">
        <v>0</v>
      </c>
      <c r="J163" s="65">
        <v>2</v>
      </c>
      <c r="K163" s="65">
        <v>9</v>
      </c>
      <c r="L163" s="65">
        <v>0</v>
      </c>
      <c r="M163" s="65">
        <v>1</v>
      </c>
      <c r="N163" s="65">
        <v>2</v>
      </c>
      <c r="O163" s="65">
        <v>0</v>
      </c>
      <c r="P163" s="65">
        <v>0</v>
      </c>
      <c r="Q163" s="65">
        <v>1</v>
      </c>
      <c r="R163" s="65">
        <v>0</v>
      </c>
      <c r="S163" s="104"/>
      <c r="T163" s="93"/>
      <c r="U163" s="99"/>
      <c r="V163" s="102"/>
      <c r="W163" s="103"/>
      <c r="X163" s="99"/>
      <c r="Y163" s="99"/>
      <c r="Z163" s="102"/>
      <c r="AA163" s="103"/>
      <c r="AB163" s="99"/>
      <c r="AC163" s="93"/>
    </row>
    <row r="164" spans="1:29" ht="45.75" customHeight="1" outlineLevel="1" thickBot="1" x14ac:dyDescent="0.3">
      <c r="A164" s="29"/>
      <c r="B164" s="29"/>
      <c r="C164" s="29"/>
      <c r="D164" s="94"/>
      <c r="E164" s="95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56" t="s">
        <v>92</v>
      </c>
      <c r="T164" s="47" t="s">
        <v>93</v>
      </c>
      <c r="U164" s="29">
        <v>1</v>
      </c>
      <c r="V164" s="94">
        <v>1</v>
      </c>
      <c r="W164" s="95"/>
      <c r="X164" s="29">
        <v>1</v>
      </c>
      <c r="Y164" s="29">
        <v>1</v>
      </c>
      <c r="Z164" s="94">
        <v>1</v>
      </c>
      <c r="AA164" s="95"/>
      <c r="AB164" s="29">
        <v>1</v>
      </c>
      <c r="AC164" s="29">
        <v>2028</v>
      </c>
    </row>
    <row r="165" spans="1:29" ht="21" customHeight="1" outlineLevel="1" thickBot="1" x14ac:dyDescent="0.3">
      <c r="A165" s="83">
        <v>6</v>
      </c>
      <c r="B165" s="83">
        <v>0</v>
      </c>
      <c r="C165" s="83">
        <v>1</v>
      </c>
      <c r="D165" s="191">
        <v>0</v>
      </c>
      <c r="E165" s="192"/>
      <c r="F165" s="83">
        <v>8</v>
      </c>
      <c r="G165" s="83">
        <v>0</v>
      </c>
      <c r="H165" s="83">
        <v>4</v>
      </c>
      <c r="I165" s="83">
        <v>0</v>
      </c>
      <c r="J165" s="83">
        <v>2</v>
      </c>
      <c r="K165" s="83">
        <v>9</v>
      </c>
      <c r="L165" s="83">
        <v>0</v>
      </c>
      <c r="M165" s="83">
        <v>1</v>
      </c>
      <c r="N165" s="83">
        <v>0</v>
      </c>
      <c r="O165" s="83">
        <v>0</v>
      </c>
      <c r="P165" s="83">
        <v>0</v>
      </c>
      <c r="Q165" s="83">
        <v>2</v>
      </c>
      <c r="R165" s="83">
        <v>0</v>
      </c>
      <c r="S165" s="96" t="s">
        <v>118</v>
      </c>
      <c r="T165" s="92" t="s">
        <v>24</v>
      </c>
      <c r="U165" s="98">
        <v>1845.5550000000001</v>
      </c>
      <c r="V165" s="100">
        <v>2812.32</v>
      </c>
      <c r="W165" s="101"/>
      <c r="X165" s="98">
        <v>2812.32</v>
      </c>
      <c r="Y165" s="98">
        <v>2812.32</v>
      </c>
      <c r="Z165" s="100">
        <v>2812.32</v>
      </c>
      <c r="AA165" s="101"/>
      <c r="AB165" s="98">
        <f>Z165+Y165+X165+V165+U165</f>
        <v>13094.835000000001</v>
      </c>
      <c r="AC165" s="92">
        <v>2028</v>
      </c>
    </row>
    <row r="166" spans="1:29" ht="30" customHeight="1" outlineLevel="1" thickBot="1" x14ac:dyDescent="0.3">
      <c r="A166" s="65">
        <v>7</v>
      </c>
      <c r="B166" s="65">
        <v>4</v>
      </c>
      <c r="C166" s="65">
        <v>4</v>
      </c>
      <c r="D166" s="94">
        <v>0</v>
      </c>
      <c r="E166" s="95"/>
      <c r="F166" s="65">
        <v>8</v>
      </c>
      <c r="G166" s="65">
        <v>0</v>
      </c>
      <c r="H166" s="65">
        <v>4</v>
      </c>
      <c r="I166" s="65">
        <v>0</v>
      </c>
      <c r="J166" s="65">
        <v>2</v>
      </c>
      <c r="K166" s="65">
        <v>9</v>
      </c>
      <c r="L166" s="65">
        <v>0</v>
      </c>
      <c r="M166" s="65">
        <v>1</v>
      </c>
      <c r="N166" s="65">
        <v>2</v>
      </c>
      <c r="O166" s="65">
        <v>0</v>
      </c>
      <c r="P166" s="65">
        <v>0</v>
      </c>
      <c r="Q166" s="65">
        <v>2</v>
      </c>
      <c r="R166" s="65">
        <v>0</v>
      </c>
      <c r="S166" s="97"/>
      <c r="T166" s="93"/>
      <c r="U166" s="99"/>
      <c r="V166" s="102"/>
      <c r="W166" s="103"/>
      <c r="X166" s="99"/>
      <c r="Y166" s="99"/>
      <c r="Z166" s="102"/>
      <c r="AA166" s="103"/>
      <c r="AB166" s="99"/>
      <c r="AC166" s="93"/>
    </row>
    <row r="167" spans="1:29" ht="45" customHeight="1" outlineLevel="1" thickBot="1" x14ac:dyDescent="0.3">
      <c r="A167" s="65"/>
      <c r="B167" s="65"/>
      <c r="C167" s="65"/>
      <c r="D167" s="181"/>
      <c r="E167" s="12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7"/>
      <c r="S167" s="70" t="s">
        <v>94</v>
      </c>
      <c r="T167" s="52" t="s">
        <v>141</v>
      </c>
      <c r="U167" s="47">
        <v>1</v>
      </c>
      <c r="V167" s="181">
        <v>1</v>
      </c>
      <c r="W167" s="125"/>
      <c r="X167" s="47">
        <v>1</v>
      </c>
      <c r="Y167" s="47">
        <v>1</v>
      </c>
      <c r="Z167" s="181">
        <v>1</v>
      </c>
      <c r="AA167" s="125"/>
      <c r="AB167" s="47">
        <v>1</v>
      </c>
      <c r="AC167" s="47">
        <v>2028</v>
      </c>
    </row>
    <row r="168" spans="1:29" ht="47.25" customHeight="1" outlineLevel="1" thickBot="1" x14ac:dyDescent="0.3">
      <c r="A168" s="83">
        <v>7</v>
      </c>
      <c r="B168" s="83">
        <v>4</v>
      </c>
      <c r="C168" s="83">
        <v>4</v>
      </c>
      <c r="D168" s="191">
        <v>0</v>
      </c>
      <c r="E168" s="192"/>
      <c r="F168" s="83">
        <v>8</v>
      </c>
      <c r="G168" s="83">
        <v>0</v>
      </c>
      <c r="H168" s="83">
        <v>4</v>
      </c>
      <c r="I168" s="83">
        <v>0</v>
      </c>
      <c r="J168" s="83">
        <v>2</v>
      </c>
      <c r="K168" s="83">
        <v>9</v>
      </c>
      <c r="L168" s="83">
        <v>0</v>
      </c>
      <c r="M168" s="83">
        <v>1</v>
      </c>
      <c r="N168" s="83">
        <v>2</v>
      </c>
      <c r="O168" s="83">
        <v>0</v>
      </c>
      <c r="P168" s="83">
        <v>0</v>
      </c>
      <c r="Q168" s="83">
        <v>3</v>
      </c>
      <c r="R168" s="83">
        <v>0</v>
      </c>
      <c r="S168" s="56" t="s">
        <v>142</v>
      </c>
      <c r="T168" s="29" t="s">
        <v>24</v>
      </c>
      <c r="U168" s="75">
        <v>0</v>
      </c>
      <c r="V168" s="133">
        <v>80.7</v>
      </c>
      <c r="W168" s="134"/>
      <c r="X168" s="75">
        <v>80.7</v>
      </c>
      <c r="Y168" s="75">
        <v>80.7</v>
      </c>
      <c r="Z168" s="133">
        <v>80.7</v>
      </c>
      <c r="AA168" s="134"/>
      <c r="AB168" s="75">
        <f>Z168+Y168+X168+V168+U168</f>
        <v>322.8</v>
      </c>
      <c r="AC168" s="29">
        <v>2028</v>
      </c>
    </row>
    <row r="169" spans="1:29" ht="47.25" customHeight="1" outlineLevel="1" thickBot="1" x14ac:dyDescent="0.3">
      <c r="A169" s="43"/>
      <c r="B169" s="43"/>
      <c r="C169" s="43"/>
      <c r="D169" s="197"/>
      <c r="E169" s="198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64" t="s">
        <v>137</v>
      </c>
      <c r="T169" s="43" t="s">
        <v>29</v>
      </c>
      <c r="U169" s="44">
        <v>0</v>
      </c>
      <c r="V169" s="199">
        <v>2</v>
      </c>
      <c r="W169" s="200"/>
      <c r="X169" s="44">
        <v>2</v>
      </c>
      <c r="Y169" s="44">
        <v>2</v>
      </c>
      <c r="Z169" s="199">
        <v>2</v>
      </c>
      <c r="AA169" s="200"/>
      <c r="AB169" s="37">
        <f>Z169+Y169+X169+V169+U169</f>
        <v>8</v>
      </c>
      <c r="AC169" s="43">
        <v>2028</v>
      </c>
    </row>
    <row r="170" spans="1:29" ht="18.75" x14ac:dyDescent="0.3">
      <c r="AC170" s="38" t="s">
        <v>121</v>
      </c>
    </row>
  </sheetData>
  <mergeCells count="689">
    <mergeCell ref="AB98:AB99"/>
    <mergeCell ref="AC98:AC99"/>
    <mergeCell ref="D98:E98"/>
    <mergeCell ref="D99:E99"/>
    <mergeCell ref="D100:E100"/>
    <mergeCell ref="D59:E59"/>
    <mergeCell ref="D60:E60"/>
    <mergeCell ref="D61:E61"/>
    <mergeCell ref="S59:S60"/>
    <mergeCell ref="T59:T60"/>
    <mergeCell ref="U59:U60"/>
    <mergeCell ref="V59:W60"/>
    <mergeCell ref="X59:X60"/>
    <mergeCell ref="Y59:Y60"/>
    <mergeCell ref="Z59:AA60"/>
    <mergeCell ref="AB59:AB60"/>
    <mergeCell ref="AC59:AC60"/>
    <mergeCell ref="V61:W61"/>
    <mergeCell ref="Z61:AA61"/>
    <mergeCell ref="D91:E91"/>
    <mergeCell ref="V91:W91"/>
    <mergeCell ref="Z91:AA91"/>
    <mergeCell ref="D77:E77"/>
    <mergeCell ref="V77:W77"/>
    <mergeCell ref="AC26:AC27"/>
    <mergeCell ref="AB26:AB27"/>
    <mergeCell ref="S35:S36"/>
    <mergeCell ref="T35:T36"/>
    <mergeCell ref="U35:U36"/>
    <mergeCell ref="V35:W36"/>
    <mergeCell ref="X35:X36"/>
    <mergeCell ref="Y35:Y36"/>
    <mergeCell ref="Z35:AA36"/>
    <mergeCell ref="AB35:AB36"/>
    <mergeCell ref="AC35:AC36"/>
    <mergeCell ref="AB22:AB23"/>
    <mergeCell ref="AC22:AC23"/>
    <mergeCell ref="D23:E23"/>
    <mergeCell ref="D25:E25"/>
    <mergeCell ref="S24:S25"/>
    <mergeCell ref="T24:T25"/>
    <mergeCell ref="U24:U25"/>
    <mergeCell ref="V24:W25"/>
    <mergeCell ref="X24:X25"/>
    <mergeCell ref="Y24:Y25"/>
    <mergeCell ref="Z24:AA25"/>
    <mergeCell ref="AB24:AB25"/>
    <mergeCell ref="AC24:AC25"/>
    <mergeCell ref="D168:E168"/>
    <mergeCell ref="V168:W168"/>
    <mergeCell ref="Z168:AA168"/>
    <mergeCell ref="D169:E169"/>
    <mergeCell ref="V169:W169"/>
    <mergeCell ref="Z169:AA169"/>
    <mergeCell ref="AB18:AB19"/>
    <mergeCell ref="AC18:AC19"/>
    <mergeCell ref="S20:S21"/>
    <mergeCell ref="T20:T21"/>
    <mergeCell ref="U20:U21"/>
    <mergeCell ref="X20:X21"/>
    <mergeCell ref="V20:W21"/>
    <mergeCell ref="Y20:Y21"/>
    <mergeCell ref="Z20:AA21"/>
    <mergeCell ref="AB20:AB21"/>
    <mergeCell ref="D21:E21"/>
    <mergeCell ref="S22:S23"/>
    <mergeCell ref="T22:T23"/>
    <mergeCell ref="U22:U23"/>
    <mergeCell ref="V22:W23"/>
    <mergeCell ref="X22:X23"/>
    <mergeCell ref="Y22:Y23"/>
    <mergeCell ref="Z22:AA23"/>
    <mergeCell ref="D167:E167"/>
    <mergeCell ref="D95:E95"/>
    <mergeCell ref="D97:E97"/>
    <mergeCell ref="D106:E106"/>
    <mergeCell ref="D116:E116"/>
    <mergeCell ref="V167:W167"/>
    <mergeCell ref="Z167:AA167"/>
    <mergeCell ref="D162:E162"/>
    <mergeCell ref="D165:E165"/>
    <mergeCell ref="D164:E164"/>
    <mergeCell ref="V164:W164"/>
    <mergeCell ref="Z164:AA164"/>
    <mergeCell ref="D159:E159"/>
    <mergeCell ref="D161:E161"/>
    <mergeCell ref="V161:W161"/>
    <mergeCell ref="Z161:AA161"/>
    <mergeCell ref="D142:E142"/>
    <mergeCell ref="S98:S99"/>
    <mergeCell ref="T98:T99"/>
    <mergeCell ref="U98:U99"/>
    <mergeCell ref="V98:W99"/>
    <mergeCell ref="V100:W100"/>
    <mergeCell ref="X98:X99"/>
    <mergeCell ref="Y98:Y99"/>
    <mergeCell ref="V142:W142"/>
    <mergeCell ref="Z142:AA142"/>
    <mergeCell ref="D157:E157"/>
    <mergeCell ref="D140:E140"/>
    <mergeCell ref="V140:W140"/>
    <mergeCell ref="Z140:AA140"/>
    <mergeCell ref="D141:E141"/>
    <mergeCell ref="V141:W141"/>
    <mergeCell ref="Z141:AA141"/>
    <mergeCell ref="D143:E143"/>
    <mergeCell ref="V145:W145"/>
    <mergeCell ref="Z145:AA145"/>
    <mergeCell ref="V148:W148"/>
    <mergeCell ref="Z148:AA148"/>
    <mergeCell ref="V149:W149"/>
    <mergeCell ref="Z149:AA149"/>
    <mergeCell ref="V150:W150"/>
    <mergeCell ref="Z150:AA150"/>
    <mergeCell ref="V155:W155"/>
    <mergeCell ref="Z155:AA155"/>
    <mergeCell ref="V156:W156"/>
    <mergeCell ref="Z156:AA156"/>
    <mergeCell ref="D151:E151"/>
    <mergeCell ref="V151:W151"/>
    <mergeCell ref="D138:E138"/>
    <mergeCell ref="V138:W138"/>
    <mergeCell ref="Z138:AA138"/>
    <mergeCell ref="D139:E139"/>
    <mergeCell ref="V139:W139"/>
    <mergeCell ref="Z139:AA139"/>
    <mergeCell ref="D135:E135"/>
    <mergeCell ref="V135:W135"/>
    <mergeCell ref="Z135:AA135"/>
    <mergeCell ref="D136:E136"/>
    <mergeCell ref="D133:E133"/>
    <mergeCell ref="V133:W133"/>
    <mergeCell ref="Z133:AA133"/>
    <mergeCell ref="D134:E134"/>
    <mergeCell ref="V134:W134"/>
    <mergeCell ref="Z134:AA134"/>
    <mergeCell ref="D131:E131"/>
    <mergeCell ref="V131:W131"/>
    <mergeCell ref="Z131:AA131"/>
    <mergeCell ref="D132:E132"/>
    <mergeCell ref="V132:W132"/>
    <mergeCell ref="Z132:AA132"/>
    <mergeCell ref="D129:E129"/>
    <mergeCell ref="V129:W129"/>
    <mergeCell ref="Z129:AA129"/>
    <mergeCell ref="D130:E130"/>
    <mergeCell ref="V130:W130"/>
    <mergeCell ref="Z130:AA130"/>
    <mergeCell ref="D127:E127"/>
    <mergeCell ref="V127:W127"/>
    <mergeCell ref="Z127:AA127"/>
    <mergeCell ref="D128:E128"/>
    <mergeCell ref="V128:W128"/>
    <mergeCell ref="Z128:AA128"/>
    <mergeCell ref="X119:X120"/>
    <mergeCell ref="Y119:Y120"/>
    <mergeCell ref="Z119:AA120"/>
    <mergeCell ref="D125:E125"/>
    <mergeCell ref="V125:W125"/>
    <mergeCell ref="Z125:AA125"/>
    <mergeCell ref="D126:E126"/>
    <mergeCell ref="V126:W126"/>
    <mergeCell ref="Z126:AA126"/>
    <mergeCell ref="D123:E123"/>
    <mergeCell ref="V123:W123"/>
    <mergeCell ref="Z123:AA123"/>
    <mergeCell ref="D124:E124"/>
    <mergeCell ref="V124:W124"/>
    <mergeCell ref="Z124:AA124"/>
    <mergeCell ref="V118:W118"/>
    <mergeCell ref="Z118:AA118"/>
    <mergeCell ref="D114:E114"/>
    <mergeCell ref="S113:S114"/>
    <mergeCell ref="T113:T114"/>
    <mergeCell ref="U113:U114"/>
    <mergeCell ref="V113:W114"/>
    <mergeCell ref="X113:X114"/>
    <mergeCell ref="Y113:Y114"/>
    <mergeCell ref="Z113:AA114"/>
    <mergeCell ref="Z98:AA99"/>
    <mergeCell ref="Z100:AA100"/>
    <mergeCell ref="V106:W106"/>
    <mergeCell ref="Z106:AA106"/>
    <mergeCell ref="D110:E110"/>
    <mergeCell ref="D112:E112"/>
    <mergeCell ref="V112:W112"/>
    <mergeCell ref="Z112:AA112"/>
    <mergeCell ref="D103:E103"/>
    <mergeCell ref="V103:W103"/>
    <mergeCell ref="Z103:AA103"/>
    <mergeCell ref="D104:E104"/>
    <mergeCell ref="D107:E107"/>
    <mergeCell ref="D109:E109"/>
    <mergeCell ref="V109:W109"/>
    <mergeCell ref="Z109:AA109"/>
    <mergeCell ref="D108:E108"/>
    <mergeCell ref="S107:S108"/>
    <mergeCell ref="T107:T108"/>
    <mergeCell ref="U107:U108"/>
    <mergeCell ref="V107:W108"/>
    <mergeCell ref="X107:X108"/>
    <mergeCell ref="Y107:Y108"/>
    <mergeCell ref="Z107:AA108"/>
    <mergeCell ref="D90:E90"/>
    <mergeCell ref="V90:W90"/>
    <mergeCell ref="Z90:AA90"/>
    <mergeCell ref="D92:E92"/>
    <mergeCell ref="Z94:AA94"/>
    <mergeCell ref="Z97:AA97"/>
    <mergeCell ref="V94:W94"/>
    <mergeCell ref="V97:W97"/>
    <mergeCell ref="D94:E94"/>
    <mergeCell ref="Z74:AA74"/>
    <mergeCell ref="D75:E75"/>
    <mergeCell ref="V81:W81"/>
    <mergeCell ref="Z81:AA81"/>
    <mergeCell ref="V84:W84"/>
    <mergeCell ref="Z84:AA84"/>
    <mergeCell ref="O82:O83"/>
    <mergeCell ref="P82:P83"/>
    <mergeCell ref="Q82:Q83"/>
    <mergeCell ref="R82:R83"/>
    <mergeCell ref="K79:K80"/>
    <mergeCell ref="L79:L80"/>
    <mergeCell ref="M79:M80"/>
    <mergeCell ref="N79:N80"/>
    <mergeCell ref="O79:O80"/>
    <mergeCell ref="P79:P80"/>
    <mergeCell ref="D68:E68"/>
    <mergeCell ref="V68:W68"/>
    <mergeCell ref="Z68:AA68"/>
    <mergeCell ref="D64:E64"/>
    <mergeCell ref="V64:W64"/>
    <mergeCell ref="Z64:AA64"/>
    <mergeCell ref="D65:E65"/>
    <mergeCell ref="D72:E72"/>
    <mergeCell ref="V72:W72"/>
    <mergeCell ref="Z72:AA72"/>
    <mergeCell ref="D69:E69"/>
    <mergeCell ref="V69:W69"/>
    <mergeCell ref="Z69:AA69"/>
    <mergeCell ref="D70:E70"/>
    <mergeCell ref="D71:E71"/>
    <mergeCell ref="S70:S71"/>
    <mergeCell ref="T70:T71"/>
    <mergeCell ref="U70:U71"/>
    <mergeCell ref="V70:W71"/>
    <mergeCell ref="X70:X71"/>
    <mergeCell ref="Y70:Y71"/>
    <mergeCell ref="Z70:AA71"/>
    <mergeCell ref="D58:E58"/>
    <mergeCell ref="V58:W58"/>
    <mergeCell ref="Z58:AA58"/>
    <mergeCell ref="D62:E62"/>
    <mergeCell ref="D55:E55"/>
    <mergeCell ref="D57:E57"/>
    <mergeCell ref="V57:W57"/>
    <mergeCell ref="Z57:AA57"/>
    <mergeCell ref="D67:E67"/>
    <mergeCell ref="V67:W67"/>
    <mergeCell ref="Z67:AA67"/>
    <mergeCell ref="V51:W51"/>
    <mergeCell ref="Z51:AA51"/>
    <mergeCell ref="D52:E52"/>
    <mergeCell ref="V54:W54"/>
    <mergeCell ref="Z54:AA54"/>
    <mergeCell ref="D49:E49"/>
    <mergeCell ref="V49:W49"/>
    <mergeCell ref="Z49:AA49"/>
    <mergeCell ref="D50:E50"/>
    <mergeCell ref="V50:W50"/>
    <mergeCell ref="Z50:AA50"/>
    <mergeCell ref="S52:S53"/>
    <mergeCell ref="D53:E53"/>
    <mergeCell ref="T52:T53"/>
    <mergeCell ref="U52:U53"/>
    <mergeCell ref="V52:W53"/>
    <mergeCell ref="X52:X53"/>
    <mergeCell ref="Y52:Y53"/>
    <mergeCell ref="Z52:AA53"/>
    <mergeCell ref="D44:E44"/>
    <mergeCell ref="D46:E46"/>
    <mergeCell ref="V46:W46"/>
    <mergeCell ref="Z46:AA46"/>
    <mergeCell ref="S44:S45"/>
    <mergeCell ref="T44:T45"/>
    <mergeCell ref="U44:U45"/>
    <mergeCell ref="D45:E45"/>
    <mergeCell ref="V44:W45"/>
    <mergeCell ref="X44:X45"/>
    <mergeCell ref="Y44:Y45"/>
    <mergeCell ref="Z44:AA45"/>
    <mergeCell ref="D35:E35"/>
    <mergeCell ref="D37:E37"/>
    <mergeCell ref="D33:E33"/>
    <mergeCell ref="V33:W33"/>
    <mergeCell ref="Z33:AA33"/>
    <mergeCell ref="D34:E34"/>
    <mergeCell ref="V34:W34"/>
    <mergeCell ref="Z34:AA34"/>
    <mergeCell ref="D36:E36"/>
    <mergeCell ref="X37:X38"/>
    <mergeCell ref="Y37:Y38"/>
    <mergeCell ref="Z37:AA38"/>
    <mergeCell ref="D31:E31"/>
    <mergeCell ref="V31:W31"/>
    <mergeCell ref="Z31:AA31"/>
    <mergeCell ref="D32:E32"/>
    <mergeCell ref="V32:W32"/>
    <mergeCell ref="Z32:AA32"/>
    <mergeCell ref="D29:E29"/>
    <mergeCell ref="V29:W29"/>
    <mergeCell ref="Z29:AA29"/>
    <mergeCell ref="D30:E30"/>
    <mergeCell ref="V30:W30"/>
    <mergeCell ref="Z30:AA30"/>
    <mergeCell ref="D26:E26"/>
    <mergeCell ref="D28:E28"/>
    <mergeCell ref="V28:W28"/>
    <mergeCell ref="Z28:AA28"/>
    <mergeCell ref="D22:E22"/>
    <mergeCell ref="D24:E24"/>
    <mergeCell ref="D27:E27"/>
    <mergeCell ref="S26:S27"/>
    <mergeCell ref="T26:T27"/>
    <mergeCell ref="U26:U27"/>
    <mergeCell ref="V26:W27"/>
    <mergeCell ref="X26:X27"/>
    <mergeCell ref="Y26:Y27"/>
    <mergeCell ref="Z26:AA27"/>
    <mergeCell ref="D18:E18"/>
    <mergeCell ref="D20:E20"/>
    <mergeCell ref="I16:R16"/>
    <mergeCell ref="V16:W16"/>
    <mergeCell ref="Z16:AA16"/>
    <mergeCell ref="D17:E17"/>
    <mergeCell ref="V17:W17"/>
    <mergeCell ref="Z17:AA17"/>
    <mergeCell ref="D19:E19"/>
    <mergeCell ref="S18:S19"/>
    <mergeCell ref="T18:T19"/>
    <mergeCell ref="U18:U19"/>
    <mergeCell ref="V18:W19"/>
    <mergeCell ref="X18:X19"/>
    <mergeCell ref="Y18:Y19"/>
    <mergeCell ref="Z18:AA19"/>
    <mergeCell ref="W1:AC1"/>
    <mergeCell ref="W2:AC2"/>
    <mergeCell ref="C4:AA4"/>
    <mergeCell ref="C5:AA5"/>
    <mergeCell ref="C6:AA6"/>
    <mergeCell ref="AB14:AC14"/>
    <mergeCell ref="A15:D15"/>
    <mergeCell ref="E15:F15"/>
    <mergeCell ref="G15:H15"/>
    <mergeCell ref="I15:R15"/>
    <mergeCell ref="U15:AA15"/>
    <mergeCell ref="AB15:AC15"/>
    <mergeCell ref="C7:AA7"/>
    <mergeCell ref="F8:AA8"/>
    <mergeCell ref="E9:AA9"/>
    <mergeCell ref="C10:AA10"/>
    <mergeCell ref="A14:R14"/>
    <mergeCell ref="T14:T16"/>
    <mergeCell ref="U14:AA14"/>
    <mergeCell ref="A16:D16"/>
    <mergeCell ref="E16:F16"/>
    <mergeCell ref="G16:H16"/>
    <mergeCell ref="Y3:AC3"/>
    <mergeCell ref="Z151:AA151"/>
    <mergeCell ref="V152:W152"/>
    <mergeCell ref="Z152:AA152"/>
    <mergeCell ref="D153:E153"/>
    <mergeCell ref="V153:W153"/>
    <mergeCell ref="Z153:AA153"/>
    <mergeCell ref="V154:W154"/>
    <mergeCell ref="Z154:AA154"/>
    <mergeCell ref="AC37:AC38"/>
    <mergeCell ref="D42:E42"/>
    <mergeCell ref="S41:S42"/>
    <mergeCell ref="T41:T42"/>
    <mergeCell ref="U41:U42"/>
    <mergeCell ref="V41:W42"/>
    <mergeCell ref="X41:X42"/>
    <mergeCell ref="Y41:Y42"/>
    <mergeCell ref="Z41:AA42"/>
    <mergeCell ref="AB41:AB42"/>
    <mergeCell ref="AC41:AC42"/>
    <mergeCell ref="D38:E38"/>
    <mergeCell ref="S37:S38"/>
    <mergeCell ref="T37:T38"/>
    <mergeCell ref="U37:U38"/>
    <mergeCell ref="V37:W38"/>
    <mergeCell ref="AB37:AB38"/>
    <mergeCell ref="D41:E41"/>
    <mergeCell ref="AB44:AB45"/>
    <mergeCell ref="AC44:AC45"/>
    <mergeCell ref="S47:S48"/>
    <mergeCell ref="T47:T48"/>
    <mergeCell ref="U47:U48"/>
    <mergeCell ref="V47:W48"/>
    <mergeCell ref="X47:X48"/>
    <mergeCell ref="Y47:Y48"/>
    <mergeCell ref="Z47:AA48"/>
    <mergeCell ref="AB47:AB48"/>
    <mergeCell ref="AC47:AC48"/>
    <mergeCell ref="D43:E43"/>
    <mergeCell ref="V43:W43"/>
    <mergeCell ref="Z43:AA43"/>
    <mergeCell ref="D39:E39"/>
    <mergeCell ref="V39:W39"/>
    <mergeCell ref="Z39:AA39"/>
    <mergeCell ref="D40:E40"/>
    <mergeCell ref="V40:W40"/>
    <mergeCell ref="Z40:AA40"/>
    <mergeCell ref="D47:E47"/>
    <mergeCell ref="D48:E48"/>
    <mergeCell ref="AB52:AB53"/>
    <mergeCell ref="AC52:AC53"/>
    <mergeCell ref="S55:S56"/>
    <mergeCell ref="D56:E56"/>
    <mergeCell ref="T55:T56"/>
    <mergeCell ref="U55:U56"/>
    <mergeCell ref="V55:W56"/>
    <mergeCell ref="X55:X56"/>
    <mergeCell ref="Y55:Y56"/>
    <mergeCell ref="Z55:AA56"/>
    <mergeCell ref="AB55:AB56"/>
    <mergeCell ref="AC55:AC56"/>
    <mergeCell ref="AC62:AC63"/>
    <mergeCell ref="D66:E66"/>
    <mergeCell ref="S65:S66"/>
    <mergeCell ref="T65:T66"/>
    <mergeCell ref="U65:U66"/>
    <mergeCell ref="V65:W66"/>
    <mergeCell ref="X65:X66"/>
    <mergeCell ref="Y65:Y66"/>
    <mergeCell ref="Z65:AA66"/>
    <mergeCell ref="AB65:AB66"/>
    <mergeCell ref="AC65:AC66"/>
    <mergeCell ref="D63:E63"/>
    <mergeCell ref="S62:S63"/>
    <mergeCell ref="T62:T63"/>
    <mergeCell ref="U62:U63"/>
    <mergeCell ref="V62:W63"/>
    <mergeCell ref="X62:X63"/>
    <mergeCell ref="Y62:Y63"/>
    <mergeCell ref="Z62:AA63"/>
    <mergeCell ref="AB62:AB63"/>
    <mergeCell ref="K82:K83"/>
    <mergeCell ref="L82:L83"/>
    <mergeCell ref="M82:M83"/>
    <mergeCell ref="N82:N83"/>
    <mergeCell ref="AB70:AB71"/>
    <mergeCell ref="AC70:AC71"/>
    <mergeCell ref="D76:E76"/>
    <mergeCell ref="S75:S76"/>
    <mergeCell ref="T75:T76"/>
    <mergeCell ref="U75:U76"/>
    <mergeCell ref="V75:W76"/>
    <mergeCell ref="X75:X76"/>
    <mergeCell ref="Y75:Y76"/>
    <mergeCell ref="Z75:AA76"/>
    <mergeCell ref="AB75:AB76"/>
    <mergeCell ref="AC75:AC76"/>
    <mergeCell ref="D73:E73"/>
    <mergeCell ref="V73:W73"/>
    <mergeCell ref="Z73:AA73"/>
    <mergeCell ref="Z77:AA77"/>
    <mergeCell ref="V78:W78"/>
    <mergeCell ref="Z78:AA78"/>
    <mergeCell ref="D74:E74"/>
    <mergeCell ref="V74:W74"/>
    <mergeCell ref="AC79:AC80"/>
    <mergeCell ref="S82:S83"/>
    <mergeCell ref="T82:T83"/>
    <mergeCell ref="U82:U83"/>
    <mergeCell ref="V82:W83"/>
    <mergeCell ref="X82:X83"/>
    <mergeCell ref="Y82:Y83"/>
    <mergeCell ref="Z82:AA83"/>
    <mergeCell ref="AB82:AB83"/>
    <mergeCell ref="AC82:AC83"/>
    <mergeCell ref="S79:S80"/>
    <mergeCell ref="T79:T80"/>
    <mergeCell ref="U79:U80"/>
    <mergeCell ref="V79:W80"/>
    <mergeCell ref="X79:X80"/>
    <mergeCell ref="Y79:Y80"/>
    <mergeCell ref="Z79:AA80"/>
    <mergeCell ref="AB79:AB80"/>
    <mergeCell ref="AC85:AC86"/>
    <mergeCell ref="D89:E89"/>
    <mergeCell ref="S88:S89"/>
    <mergeCell ref="T88:T89"/>
    <mergeCell ref="U88:U89"/>
    <mergeCell ref="V88:W89"/>
    <mergeCell ref="X88:X89"/>
    <mergeCell ref="Y88:Y89"/>
    <mergeCell ref="Z88:AA89"/>
    <mergeCell ref="AB88:AB89"/>
    <mergeCell ref="AC88:AC89"/>
    <mergeCell ref="D86:E86"/>
    <mergeCell ref="S85:S86"/>
    <mergeCell ref="T85:T86"/>
    <mergeCell ref="U85:U86"/>
    <mergeCell ref="V85:W86"/>
    <mergeCell ref="X85:X86"/>
    <mergeCell ref="Y85:Y86"/>
    <mergeCell ref="Z85:AA86"/>
    <mergeCell ref="AB85:AB86"/>
    <mergeCell ref="D85:E85"/>
    <mergeCell ref="V87:W87"/>
    <mergeCell ref="Z87:AA87"/>
    <mergeCell ref="D88:E88"/>
    <mergeCell ref="AC92:AC93"/>
    <mergeCell ref="S95:S96"/>
    <mergeCell ref="T95:T96"/>
    <mergeCell ref="U95:U96"/>
    <mergeCell ref="D96:E96"/>
    <mergeCell ref="V95:W96"/>
    <mergeCell ref="X95:X96"/>
    <mergeCell ref="Y95:Y96"/>
    <mergeCell ref="Z95:AA96"/>
    <mergeCell ref="AB95:AB96"/>
    <mergeCell ref="AC95:AC96"/>
    <mergeCell ref="S92:S93"/>
    <mergeCell ref="D93:E93"/>
    <mergeCell ref="T92:T93"/>
    <mergeCell ref="U92:U93"/>
    <mergeCell ref="V92:W93"/>
    <mergeCell ref="X92:X93"/>
    <mergeCell ref="Y92:Y93"/>
    <mergeCell ref="Z92:AA93"/>
    <mergeCell ref="AB92:AB93"/>
    <mergeCell ref="AC101:AC102"/>
    <mergeCell ref="D105:E105"/>
    <mergeCell ref="S104:S105"/>
    <mergeCell ref="T104:T105"/>
    <mergeCell ref="U104:U105"/>
    <mergeCell ref="V104:W105"/>
    <mergeCell ref="X104:X105"/>
    <mergeCell ref="Y104:Y105"/>
    <mergeCell ref="Z104:AA105"/>
    <mergeCell ref="AB104:AB105"/>
    <mergeCell ref="AC104:AC105"/>
    <mergeCell ref="D102:E102"/>
    <mergeCell ref="S101:S102"/>
    <mergeCell ref="T101:T102"/>
    <mergeCell ref="U101:U102"/>
    <mergeCell ref="V101:W102"/>
    <mergeCell ref="X101:X102"/>
    <mergeCell ref="Y101:Y102"/>
    <mergeCell ref="Z101:AA102"/>
    <mergeCell ref="AB101:AB102"/>
    <mergeCell ref="D101:E101"/>
    <mergeCell ref="AB107:AB108"/>
    <mergeCell ref="AC107:AC108"/>
    <mergeCell ref="D111:E111"/>
    <mergeCell ref="S110:S111"/>
    <mergeCell ref="T110:T111"/>
    <mergeCell ref="U110:U111"/>
    <mergeCell ref="V110:W111"/>
    <mergeCell ref="X110:X111"/>
    <mergeCell ref="Y110:Y111"/>
    <mergeCell ref="Z110:AA111"/>
    <mergeCell ref="AB110:AB111"/>
    <mergeCell ref="AC110:AC111"/>
    <mergeCell ref="AB113:AB114"/>
    <mergeCell ref="AC113:AC114"/>
    <mergeCell ref="D117:E117"/>
    <mergeCell ref="S116:S117"/>
    <mergeCell ref="T116:T117"/>
    <mergeCell ref="U116:U117"/>
    <mergeCell ref="V116:W117"/>
    <mergeCell ref="X116:X117"/>
    <mergeCell ref="Y116:Y117"/>
    <mergeCell ref="Z116:AA117"/>
    <mergeCell ref="AB116:AB117"/>
    <mergeCell ref="AC116:AC117"/>
    <mergeCell ref="D113:E113"/>
    <mergeCell ref="D115:E115"/>
    <mergeCell ref="V115:W115"/>
    <mergeCell ref="Z115:AA115"/>
    <mergeCell ref="AB119:AB120"/>
    <mergeCell ref="AC119:AC120"/>
    <mergeCell ref="D137:E137"/>
    <mergeCell ref="S136:S137"/>
    <mergeCell ref="T136:T137"/>
    <mergeCell ref="U136:U137"/>
    <mergeCell ref="V136:W137"/>
    <mergeCell ref="X136:X137"/>
    <mergeCell ref="Y136:Y137"/>
    <mergeCell ref="Z136:AA137"/>
    <mergeCell ref="AB136:AB137"/>
    <mergeCell ref="AC136:AC137"/>
    <mergeCell ref="D121:E121"/>
    <mergeCell ref="V121:W121"/>
    <mergeCell ref="Z121:AA121"/>
    <mergeCell ref="D122:E122"/>
    <mergeCell ref="V122:W122"/>
    <mergeCell ref="Z122:AA122"/>
    <mergeCell ref="D119:E119"/>
    <mergeCell ref="D120:E120"/>
    <mergeCell ref="S119:S120"/>
    <mergeCell ref="T119:T120"/>
    <mergeCell ref="U119:U120"/>
    <mergeCell ref="V119:W120"/>
    <mergeCell ref="AC143:AC144"/>
    <mergeCell ref="D147:E147"/>
    <mergeCell ref="S146:S147"/>
    <mergeCell ref="T146:T147"/>
    <mergeCell ref="U146:U147"/>
    <mergeCell ref="V146:W147"/>
    <mergeCell ref="X146:X147"/>
    <mergeCell ref="Y146:Y147"/>
    <mergeCell ref="Z146:AA147"/>
    <mergeCell ref="AB146:AB147"/>
    <mergeCell ref="AC146:AC147"/>
    <mergeCell ref="D144:E144"/>
    <mergeCell ref="S143:S144"/>
    <mergeCell ref="T143:T144"/>
    <mergeCell ref="V143:W144"/>
    <mergeCell ref="U143:U144"/>
    <mergeCell ref="X143:X144"/>
    <mergeCell ref="Y143:Y144"/>
    <mergeCell ref="Z143:AA144"/>
    <mergeCell ref="AB143:AB144"/>
    <mergeCell ref="D146:E146"/>
    <mergeCell ref="AC157:AC158"/>
    <mergeCell ref="D160:E160"/>
    <mergeCell ref="S159:S160"/>
    <mergeCell ref="T159:T160"/>
    <mergeCell ref="U159:U160"/>
    <mergeCell ref="V159:W160"/>
    <mergeCell ref="X159:X160"/>
    <mergeCell ref="Y159:Y160"/>
    <mergeCell ref="Z159:AA160"/>
    <mergeCell ref="AB159:AB160"/>
    <mergeCell ref="AC159:AC160"/>
    <mergeCell ref="D158:E158"/>
    <mergeCell ref="S157:S158"/>
    <mergeCell ref="T157:T158"/>
    <mergeCell ref="U157:U158"/>
    <mergeCell ref="V157:W158"/>
    <mergeCell ref="X157:X158"/>
    <mergeCell ref="Y157:Y158"/>
    <mergeCell ref="Z157:AA158"/>
    <mergeCell ref="AB157:AB158"/>
    <mergeCell ref="AC162:AC163"/>
    <mergeCell ref="D166:E166"/>
    <mergeCell ref="S165:S166"/>
    <mergeCell ref="T165:T166"/>
    <mergeCell ref="U165:U166"/>
    <mergeCell ref="V165:W166"/>
    <mergeCell ref="X165:X166"/>
    <mergeCell ref="Y165:Y166"/>
    <mergeCell ref="Z165:AA166"/>
    <mergeCell ref="AB165:AB166"/>
    <mergeCell ref="AC165:AC166"/>
    <mergeCell ref="D163:E163"/>
    <mergeCell ref="S162:S163"/>
    <mergeCell ref="T162:T163"/>
    <mergeCell ref="V162:W163"/>
    <mergeCell ref="U162:U163"/>
    <mergeCell ref="X162:X163"/>
    <mergeCell ref="Y162:Y163"/>
    <mergeCell ref="Z162:AA163"/>
    <mergeCell ref="AB162:AB163"/>
    <mergeCell ref="A82:A83"/>
    <mergeCell ref="B82:B83"/>
    <mergeCell ref="C82:C83"/>
    <mergeCell ref="D82:E83"/>
    <mergeCell ref="F82:F83"/>
    <mergeCell ref="G82:G83"/>
    <mergeCell ref="H82:H83"/>
    <mergeCell ref="I82:I83"/>
    <mergeCell ref="J82:J83"/>
    <mergeCell ref="Q79:Q80"/>
    <mergeCell ref="R79:R80"/>
    <mergeCell ref="A79:A80"/>
    <mergeCell ref="B79:B80"/>
    <mergeCell ref="C79:C80"/>
    <mergeCell ref="D79:E80"/>
    <mergeCell ref="F79:F80"/>
    <mergeCell ref="G79:G80"/>
    <mergeCell ref="H79:H80"/>
    <mergeCell ref="I79:I80"/>
    <mergeCell ref="J79:J80"/>
  </mergeCells>
  <pageMargins left="0.31496062992125984" right="0" top="0.59055118110236227" bottom="0.15748031496062992" header="0" footer="0"/>
  <pageSetup paperSize="9" scale="2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Специалист</cp:lastModifiedBy>
  <cp:lastPrinted>2025-01-22T11:59:42Z</cp:lastPrinted>
  <dcterms:created xsi:type="dcterms:W3CDTF">2023-12-12T13:27:08Z</dcterms:created>
  <dcterms:modified xsi:type="dcterms:W3CDTF">2025-01-30T08:41:08Z</dcterms:modified>
</cp:coreProperties>
</file>